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1315" windowHeight="8985"/>
  </bookViews>
  <sheets>
    <sheet name="Formatieren" sheetId="1" r:id="rId1"/>
    <sheet name="Preisliste" sheetId="9" r:id="rId2"/>
    <sheet name="Entwicklung seit 1972" sheetId="8" r:id="rId3"/>
    <sheet name="Medaillenübersicht" sheetId="13" r:id="rId4"/>
    <sheet name="Diagrammdaten" sheetId="2" r:id="rId5"/>
    <sheet name="Weltrekorde" sheetId="5" r:id="rId6"/>
  </sheets>
  <definedNames>
    <definedName name="_xlnm._FilterDatabase" localSheetId="0" hidden="1">Formatieren!$A$2:$C$31</definedName>
    <definedName name="_xlnm._FilterDatabase" localSheetId="5" hidden="1">Weltrekorde!$A$8:$G$47</definedName>
    <definedName name="_xlnm.Print_Area" localSheetId="4">Diagrammdaten!$A$1:$P$25</definedName>
    <definedName name="_xlnm.Print_Area" localSheetId="2">'Entwicklung seit 1972'!$A$1:$F$14</definedName>
    <definedName name="_xlnm.Print_Area" localSheetId="0">Formatieren!$A$1:$C$31</definedName>
    <definedName name="_xlnm.Print_Area" localSheetId="1">Preisliste!$A$1:$H$19</definedName>
  </definedNames>
  <calcPr calcId="145621"/>
</workbook>
</file>

<file path=xl/calcChain.xml><?xml version="1.0" encoding="utf-8"?>
<calcChain xmlns="http://schemas.openxmlformats.org/spreadsheetml/2006/main">
  <c r="H3" i="9" l="1"/>
  <c r="F47" i="5" l="1"/>
  <c r="C2" i="5" l="1"/>
  <c r="G4" i="9"/>
  <c r="H4" i="9" s="1"/>
  <c r="G5" i="9"/>
  <c r="H5" i="9" s="1"/>
  <c r="G6" i="9"/>
  <c r="H6" i="9" s="1"/>
  <c r="G7" i="9"/>
  <c r="H7" i="9" s="1"/>
  <c r="G8" i="9"/>
  <c r="H8" i="9" s="1"/>
  <c r="G9" i="9"/>
  <c r="H9" i="9" s="1"/>
  <c r="G10" i="9"/>
  <c r="H10" i="9" s="1"/>
  <c r="G11" i="9"/>
  <c r="H11" i="9" s="1"/>
  <c r="G12" i="9"/>
  <c r="H12" i="9" s="1"/>
  <c r="G13" i="9"/>
  <c r="H13" i="9" s="1"/>
  <c r="G14" i="9"/>
  <c r="H14" i="9" s="1"/>
  <c r="G15" i="9"/>
  <c r="H15" i="9" s="1"/>
  <c r="G3" i="9"/>
  <c r="F4" i="8" l="1"/>
  <c r="F5" i="8"/>
  <c r="F6" i="8"/>
  <c r="F7" i="8"/>
  <c r="F8" i="8"/>
  <c r="F9" i="8"/>
  <c r="F10" i="8"/>
  <c r="F11" i="8"/>
  <c r="F12" i="8"/>
  <c r="F3" i="8"/>
  <c r="B22" i="2" l="1"/>
  <c r="C22" i="2"/>
  <c r="D22" i="2"/>
  <c r="E18" i="2"/>
  <c r="E9" i="2"/>
  <c r="E16" i="2"/>
  <c r="E12" i="2"/>
  <c r="E19" i="2"/>
  <c r="E11" i="2"/>
  <c r="E17" i="2"/>
  <c r="E10" i="2"/>
  <c r="E8" i="2"/>
  <c r="E5" i="2"/>
  <c r="E7" i="2"/>
  <c r="E4" i="2"/>
  <c r="E6" i="2"/>
  <c r="E20" i="2"/>
  <c r="E14" i="2"/>
  <c r="E13" i="2"/>
  <c r="E15" i="2"/>
  <c r="E3" i="2"/>
  <c r="F3" i="2" s="1"/>
  <c r="F13" i="2" l="1"/>
  <c r="F4" i="2"/>
  <c r="F15" i="2"/>
  <c r="F14" i="2"/>
  <c r="F6" i="2"/>
  <c r="F7" i="2"/>
  <c r="F8" i="2"/>
  <c r="F17" i="2"/>
  <c r="F19" i="2"/>
  <c r="F16" i="2"/>
  <c r="F18" i="2"/>
  <c r="F20" i="2"/>
  <c r="F5" i="2"/>
  <c r="F10" i="2"/>
  <c r="F11" i="2"/>
  <c r="F12" i="2"/>
  <c r="F9" i="2"/>
  <c r="E22" i="2"/>
</calcChain>
</file>

<file path=xl/comments1.xml><?xml version="1.0" encoding="utf-8"?>
<comments xmlns="http://schemas.openxmlformats.org/spreadsheetml/2006/main">
  <authors>
    <author>KV Schweiz</author>
  </authors>
  <commentList>
    <comment ref="H3" authorId="0">
      <text>
        <r>
          <rPr>
            <sz val="9"/>
            <color indexed="81"/>
            <rFont val="Tahoma"/>
            <family val="2"/>
          </rPr>
          <t>Zahlenformat Buchhaltung, Währungseinheit CHF, entsprechend in Spalte G</t>
        </r>
      </text>
    </comment>
  </commentList>
</comments>
</file>

<file path=xl/comments2.xml><?xml version="1.0" encoding="utf-8"?>
<comments xmlns="http://schemas.openxmlformats.org/spreadsheetml/2006/main">
  <authors>
    <author>KV Schweiz</author>
  </authors>
  <commentList>
    <comment ref="F2" authorId="0">
      <text>
        <r>
          <rPr>
            <b/>
            <sz val="9"/>
            <color indexed="81"/>
            <rFont val="Tahoma"/>
            <family val="2"/>
          </rPr>
          <t>KV Schweiz:</t>
        </r>
        <r>
          <rPr>
            <sz val="9"/>
            <color indexed="81"/>
            <rFont val="Tahoma"/>
            <family val="2"/>
          </rPr>
          <t xml:space="preserve">
2 Dezemalstellen</t>
        </r>
      </text>
    </comment>
  </commentList>
</comments>
</file>

<file path=xl/comments3.xml><?xml version="1.0" encoding="utf-8"?>
<comments xmlns="http://schemas.openxmlformats.org/spreadsheetml/2006/main">
  <authors>
    <author>KV Schweiz</author>
  </authors>
  <commentList>
    <comment ref="C2" authorId="0">
      <text>
        <r>
          <rPr>
            <sz val="9"/>
            <color indexed="81"/>
            <rFont val="Tahoma"/>
            <family val="2"/>
          </rPr>
          <t>korrekte Funktion verwenden</t>
        </r>
      </text>
    </comment>
  </commentList>
</comments>
</file>

<file path=xl/sharedStrings.xml><?xml version="1.0" encoding="utf-8"?>
<sst xmlns="http://schemas.openxmlformats.org/spreadsheetml/2006/main" count="402" uniqueCount="270">
  <si>
    <t>Vorname</t>
  </si>
  <si>
    <t>Nachname</t>
  </si>
  <si>
    <t>Sportart</t>
  </si>
  <si>
    <t>Manuela</t>
  </si>
  <si>
    <t>Bezzola</t>
  </si>
  <si>
    <t>Taekwondo</t>
  </si>
  <si>
    <t>Nicolas</t>
  </si>
  <si>
    <t>Böschenstein</t>
  </si>
  <si>
    <t>Kunstturnen</t>
  </si>
  <si>
    <t>Fabian</t>
  </si>
  <si>
    <t>Cancellara</t>
  </si>
  <si>
    <t>Rad Strasse</t>
  </si>
  <si>
    <t>Claudio</t>
  </si>
  <si>
    <t>Capelli</t>
  </si>
  <si>
    <t>Enrico</t>
  </si>
  <si>
    <t>De Maria</t>
  </si>
  <si>
    <t>Segeln</t>
  </si>
  <si>
    <t>Roger</t>
  </si>
  <si>
    <t>Federer</t>
  </si>
  <si>
    <t>Tennis</t>
  </si>
  <si>
    <t>Lukas</t>
  </si>
  <si>
    <t>Flückiger</t>
  </si>
  <si>
    <t>Rad Mountain Bike</t>
  </si>
  <si>
    <t>Patrick</t>
  </si>
  <si>
    <t>Heuscher</t>
  </si>
  <si>
    <t>Beachvolleyball</t>
  </si>
  <si>
    <t>Sascha</t>
  </si>
  <si>
    <t>Heyer</t>
  </si>
  <si>
    <t>Daniel</t>
  </si>
  <si>
    <t>Hubmann</t>
  </si>
  <si>
    <t>Orientierungslauf</t>
  </si>
  <si>
    <t>Reto</t>
  </si>
  <si>
    <t>Hug</t>
  </si>
  <si>
    <t>Triathlon</t>
  </si>
  <si>
    <t>Nina</t>
  </si>
  <si>
    <t>Kläy</t>
  </si>
  <si>
    <t>Michael</t>
  </si>
  <si>
    <t>Kurt</t>
  </si>
  <si>
    <t>Kanu</t>
  </si>
  <si>
    <t>Cédric</t>
  </si>
  <si>
    <t>Lachat</t>
  </si>
  <si>
    <t>Sportklettern</t>
  </si>
  <si>
    <t>Martin</t>
  </si>
  <si>
    <t>Laciga</t>
  </si>
  <si>
    <t>Flavio</t>
  </si>
  <si>
    <t>Marazzi</t>
  </si>
  <si>
    <t>Dominik</t>
  </si>
  <si>
    <t>Meichtry</t>
  </si>
  <si>
    <t>Schwimmen</t>
  </si>
  <si>
    <t>Matthias</t>
  </si>
  <si>
    <t>Merz</t>
  </si>
  <si>
    <t>Ralph</t>
  </si>
  <si>
    <t>Näf</t>
  </si>
  <si>
    <t>Simone</t>
  </si>
  <si>
    <t>Niggli-Luder</t>
  </si>
  <si>
    <t>Swann</t>
  </si>
  <si>
    <t>Sven</t>
  </si>
  <si>
    <t>Riederer</t>
  </si>
  <si>
    <t>Daniela</t>
  </si>
  <si>
    <t>Ryf</t>
  </si>
  <si>
    <t>Nino</t>
  </si>
  <si>
    <t>Schurter</t>
  </si>
  <si>
    <t>Nicola</t>
  </si>
  <si>
    <t>Spirig</t>
  </si>
  <si>
    <t>Florian</t>
  </si>
  <si>
    <t>Stofer</t>
  </si>
  <si>
    <t>Rudern</t>
  </si>
  <si>
    <t>Vogel</t>
  </si>
  <si>
    <t>André</t>
  </si>
  <si>
    <t>Vonarburg</t>
  </si>
  <si>
    <t>Stanislas</t>
  </si>
  <si>
    <t>Wawrinka</t>
  </si>
  <si>
    <t>Gold</t>
  </si>
  <si>
    <t>Silber</t>
  </si>
  <si>
    <t>Bronze</t>
  </si>
  <si>
    <t>Total</t>
  </si>
  <si>
    <t>Fechten</t>
  </si>
  <si>
    <t>Fussball</t>
  </si>
  <si>
    <t>Gewichtheben</t>
  </si>
  <si>
    <t>Handball</t>
  </si>
  <si>
    <t>Judo</t>
  </si>
  <si>
    <t>Leichtathletik</t>
  </si>
  <si>
    <t>Rad</t>
  </si>
  <si>
    <t>Reiten</t>
  </si>
  <si>
    <t>Ringen</t>
  </si>
  <si>
    <t>Schiessen</t>
  </si>
  <si>
    <t>Turnen</t>
  </si>
  <si>
    <t>Zürich</t>
  </si>
  <si>
    <t>RUS</t>
  </si>
  <si>
    <t>f</t>
  </si>
  <si>
    <t>Jelena Issinbajewa</t>
  </si>
  <si>
    <t>5,06 m</t>
  </si>
  <si>
    <t>Stabhochsprung</t>
  </si>
  <si>
    <t>Tula</t>
  </si>
  <si>
    <t>Julija Petschonkina</t>
  </si>
  <si>
    <t>52,34 s</t>
  </si>
  <si>
    <t>400 m Hürden</t>
  </si>
  <si>
    <t>Tokio</t>
  </si>
  <si>
    <t>USA</t>
  </si>
  <si>
    <t>m</t>
  </si>
  <si>
    <t>Mike Powell</t>
  </si>
  <si>
    <t>8,95 m (0,3)</t>
  </si>
  <si>
    <t>Weitsprung</t>
  </si>
  <si>
    <t>Stuttgart</t>
  </si>
  <si>
    <t>CZE</t>
  </si>
  <si>
    <t>Barbora Špotáková</t>
  </si>
  <si>
    <t>72,28 m (neuer Speer)</t>
  </si>
  <si>
    <t>Speerwurf</t>
  </si>
  <si>
    <t>URS</t>
  </si>
  <si>
    <t>Jurij Sedych</t>
  </si>
  <si>
    <t>86,74 m</t>
  </si>
  <si>
    <t>Hammerwurf</t>
  </si>
  <si>
    <t>Stara Sagora</t>
  </si>
  <si>
    <t>BUL</t>
  </si>
  <si>
    <t>Jordanka Donkowa</t>
  </si>
  <si>
    <t>12,21 s (0,7)</t>
  </si>
  <si>
    <t>100 m Hürden</t>
  </si>
  <si>
    <t>Sevilla</t>
  </si>
  <si>
    <t>Michael Johnson</t>
  </si>
  <si>
    <t>43,18 s</t>
  </si>
  <si>
    <t>400 m</t>
  </si>
  <si>
    <t>Sestriere</t>
  </si>
  <si>
    <t>UKR</t>
  </si>
  <si>
    <t>Serhij Bubka</t>
  </si>
  <si>
    <t>6,14 m</t>
  </si>
  <si>
    <t>Seoul</t>
  </si>
  <si>
    <t>Florence Griffith-Joyner</t>
  </si>
  <si>
    <t>21,34 s (1,3)</t>
  </si>
  <si>
    <t>200 m</t>
  </si>
  <si>
    <t>Salamanca</t>
  </si>
  <si>
    <t>CUB</t>
  </si>
  <si>
    <t>Javier Sotomayor</t>
  </si>
  <si>
    <t>2,45 m</t>
  </si>
  <si>
    <t>Hochsprung</t>
  </si>
  <si>
    <t>Rom</t>
  </si>
  <si>
    <t>Stefka Kostadinowa</t>
  </si>
  <si>
    <t>2,09 m</t>
  </si>
  <si>
    <t>MAR</t>
  </si>
  <si>
    <t>Hicham El Guerrouj</t>
  </si>
  <si>
    <t>3:26,00 min</t>
  </si>
  <si>
    <t>1500 m</t>
  </si>
  <si>
    <t>Rieti</t>
  </si>
  <si>
    <t>KEN</t>
  </si>
  <si>
    <t>David Lekuta Rudisha</t>
  </si>
  <si>
    <t>1:41,01 min</t>
  </si>
  <si>
    <t>800 m</t>
  </si>
  <si>
    <t>Peking</t>
  </si>
  <si>
    <t>Gulnara Galkina</t>
  </si>
  <si>
    <t>8:58,81 min</t>
  </si>
  <si>
    <t>3000 m Hindernis</t>
  </si>
  <si>
    <t>CHN</t>
  </si>
  <si>
    <t>Qu Yunxia</t>
  </si>
  <si>
    <t>3:50,46 min</t>
  </si>
  <si>
    <t>Wang Junxia</t>
  </si>
  <si>
    <t>29:31,78 min</t>
  </si>
  <si>
    <t>10.000 m</t>
  </si>
  <si>
    <t>Ostrava</t>
  </si>
  <si>
    <t>Dayron Robles</t>
  </si>
  <si>
    <t>12,87 s (0,9)</t>
  </si>
  <si>
    <t>110 m Hürden</t>
  </si>
  <si>
    <t>Oslo</t>
  </si>
  <si>
    <t>ETH</t>
  </si>
  <si>
    <t>Tirunesh Dibaba</t>
  </si>
  <si>
    <t>14:11,15 min</t>
  </si>
  <si>
    <t>5000 m</t>
  </si>
  <si>
    <t>Neubrandenburg</t>
  </si>
  <si>
    <t>GDR</t>
  </si>
  <si>
    <t>Gabriele Reinsch</t>
  </si>
  <si>
    <t>76,80 m</t>
  </si>
  <si>
    <t>Diskuswurf</t>
  </si>
  <si>
    <t>Jürgen Schult</t>
  </si>
  <si>
    <t>74,08 m</t>
  </si>
  <si>
    <t>München</t>
  </si>
  <si>
    <t>TCH</t>
  </si>
  <si>
    <t>Jarmila Kratochvílová</t>
  </si>
  <si>
    <t>1:53,28 min</t>
  </si>
  <si>
    <t>Moskau</t>
  </si>
  <si>
    <t>Natalja Lissowskaja</t>
  </si>
  <si>
    <t>22,63 m</t>
  </si>
  <si>
    <t>Kugelstoßen</t>
  </si>
  <si>
    <t>Los Angeles</t>
  </si>
  <si>
    <t>Randy Barnes</t>
  </si>
  <si>
    <t>23,12 m</t>
  </si>
  <si>
    <t>London</t>
  </si>
  <si>
    <t>GBR</t>
  </si>
  <si>
    <t>Paula Radcliffe</t>
  </si>
  <si>
    <t>2:15:25 h</t>
  </si>
  <si>
    <t>Marathon</t>
  </si>
  <si>
    <t>Leningrad</t>
  </si>
  <si>
    <t>Galina Tschistjakowa</t>
  </si>
  <si>
    <t>7,52 m (1,4)</t>
  </si>
  <si>
    <t>Jena</t>
  </si>
  <si>
    <t>Jan Železný</t>
  </si>
  <si>
    <t>98,48 m (neuer Speer)</t>
  </si>
  <si>
    <t>Indianapolis</t>
  </si>
  <si>
    <t>10,49 s (0,0)</t>
  </si>
  <si>
    <t>100 m</t>
  </si>
  <si>
    <t>Hengelo</t>
  </si>
  <si>
    <t>Kenenisa Bekele</t>
  </si>
  <si>
    <t>12:37,35 min</t>
  </si>
  <si>
    <t>Halle</t>
  </si>
  <si>
    <t>GER</t>
  </si>
  <si>
    <t>Betty Heidler</t>
  </si>
  <si>
    <t>79,42 m</t>
  </si>
  <si>
    <t>Göteborg</t>
  </si>
  <si>
    <t>Inessa Krawez</t>
  </si>
  <si>
    <t>15,50 m (0,9)</t>
  </si>
  <si>
    <t>Dreisprung</t>
  </si>
  <si>
    <t>Jonathan Edwards</t>
  </si>
  <si>
    <t>18,29 m (1,3)</t>
  </si>
  <si>
    <t>Canberra</t>
  </si>
  <si>
    <t>Marita Koch</t>
  </si>
  <si>
    <t>47,60 s</t>
  </si>
  <si>
    <t>Brüssel</t>
  </si>
  <si>
    <t>QAT</t>
  </si>
  <si>
    <t>Saif Saaeed Shaheen</t>
  </si>
  <si>
    <t>7:53,63 min</t>
  </si>
  <si>
    <t>26:17,53 min</t>
  </si>
  <si>
    <t>Berlin</t>
  </si>
  <si>
    <t>Haile Gebrselassie</t>
  </si>
  <si>
    <t>2:03:59 h</t>
  </si>
  <si>
    <t>JAM</t>
  </si>
  <si>
    <t>Usain Bolt</t>
  </si>
  <si>
    <t>19,19 s (−0,3)</t>
  </si>
  <si>
    <t>9,58 s (0,9)</t>
  </si>
  <si>
    <t>Barcelona</t>
  </si>
  <si>
    <t>Kevin Young</t>
  </si>
  <si>
    <t>46,78 s</t>
  </si>
  <si>
    <t>Ort</t>
  </si>
  <si>
    <t>Datum</t>
  </si>
  <si>
    <t>Land</t>
  </si>
  <si>
    <t>Sex</t>
  </si>
  <si>
    <t>Sportler</t>
  </si>
  <si>
    <t>Leistung</t>
  </si>
  <si>
    <t>Disziplin</t>
  </si>
  <si>
    <t>Rio de Janeiro</t>
  </si>
  <si>
    <t>Athen</t>
  </si>
  <si>
    <t>Sydney</t>
  </si>
  <si>
    <t>Atlanta</t>
  </si>
  <si>
    <t>Montreal</t>
  </si>
  <si>
    <t>Anzahl
Nationen</t>
  </si>
  <si>
    <t>Jahr</t>
  </si>
  <si>
    <t>Entwicklung Olympische Sommerspiele seit 1972</t>
  </si>
  <si>
    <t>Eröffnungszeremonie</t>
  </si>
  <si>
    <t>Kat 4</t>
  </si>
  <si>
    <t>Kat 3</t>
  </si>
  <si>
    <t>Kat 2</t>
  </si>
  <si>
    <t>Kat 1</t>
  </si>
  <si>
    <t>Tickets Olympia 2012 London</t>
  </si>
  <si>
    <t>Ø Preis £</t>
  </si>
  <si>
    <t>Kurs</t>
  </si>
  <si>
    <t>Ø Preis in CHF
gerundet auf 5 Rp</t>
  </si>
  <si>
    <t>3 pt</t>
  </si>
  <si>
    <t>Total ausrechnen
Rang ausrechnen
Sortieren 1. oben</t>
  </si>
  <si>
    <t>Anlass</t>
  </si>
  <si>
    <t>Selgeln</t>
  </si>
  <si>
    <t>Kanu Slalom</t>
  </si>
  <si>
    <t>Kanu Sprint</t>
  </si>
  <si>
    <t>Weltrekorde in olympischen Disziplinen seit 1980</t>
  </si>
  <si>
    <t>Total 
Teilnehmende</t>
  </si>
  <si>
    <t>Wie viele Weltrekorde gehen an die USA?</t>
  </si>
  <si>
    <t>An welchem Austragungsort haben 
drei Männer einen Weltrekord aufgestellt?</t>
  </si>
  <si>
    <t>Schweizer 
Teilnehmende</t>
  </si>
  <si>
    <t>Rangliste
Medaillenanzahl</t>
  </si>
  <si>
    <t>An welchem Datum wurde der jüngste Weltrekord erzielt?</t>
  </si>
  <si>
    <t>Schweizer Medaillen an Olympischen Sommerspielen nach Sportarten</t>
  </si>
  <si>
    <t>Fragen</t>
  </si>
  <si>
    <t>Antworten</t>
  </si>
  <si>
    <t>Schweizer Top-Athleten 2012 für Olympia</t>
  </si>
  <si>
    <t>Anteil Schweizer
Teilnehmende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</si>
</sst>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Fr.&quot;\ * #,##0.00_ ;_ &quot;Fr.&quot;\ * \-#,##0.00_ ;_ &quot;Fr.&quot;\ * &quot;-&quot;??_ ;_ @_ "/>
    <numFmt numFmtId="43" formatCode="_ * #,##0.00_ ;_ * \-#,##0.00_ ;_ * &quot;-&quot;??_ ;_ @_ "/>
    <numFmt numFmtId="164" formatCode="[$-807]d/\ mmm\ yy;@"/>
    <numFmt numFmtId="165" formatCode="_-[$£-809]* #,##0.00_-;\-[$£-809]* #,##0.00_-;_-[$£-809]* &quot;-&quot;??_-;_-@_-"/>
    <numFmt numFmtId="166" formatCode="_ * #,##0_ ;_ * \-#,##0_ ;_ * &quot;-&quot;??_ ;_ @_ "/>
    <numFmt numFmtId="167" formatCode="_ [$CHF]\ * #,##0.00_ ;_ [$CHF]\ * \-#,##0.00_ ;_ [$CHF]\ * &quot;-&quot;??_ ;_ @_ 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0" applyFont="1"/>
    <xf numFmtId="14" fontId="0" fillId="0" borderId="0" xfId="0" applyNumberFormat="1"/>
    <xf numFmtId="0" fontId="4" fillId="0" borderId="0" xfId="0" applyFont="1"/>
    <xf numFmtId="164" fontId="0" fillId="0" borderId="0" xfId="0" applyNumberFormat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vertical="top"/>
    </xf>
    <xf numFmtId="0" fontId="0" fillId="2" borderId="0" xfId="0" applyFill="1" applyAlignment="1">
      <alignment wrapText="1"/>
    </xf>
    <xf numFmtId="0" fontId="1" fillId="5" borderId="0" xfId="0" applyFont="1" applyFill="1" applyBorder="1" applyAlignment="1">
      <alignment vertical="center"/>
    </xf>
    <xf numFmtId="0" fontId="1" fillId="6" borderId="0" xfId="0" applyFont="1" applyFill="1" applyBorder="1"/>
    <xf numFmtId="0" fontId="5" fillId="6" borderId="0" xfId="0" applyFont="1" applyFill="1" applyBorder="1"/>
    <xf numFmtId="0" fontId="1" fillId="0" borderId="0" xfId="0" applyFont="1" applyBorder="1"/>
    <xf numFmtId="0" fontId="0" fillId="5" borderId="3" xfId="0" applyFill="1" applyBorder="1"/>
    <xf numFmtId="0" fontId="0" fillId="5" borderId="4" xfId="0" applyFill="1" applyBorder="1"/>
    <xf numFmtId="0" fontId="1" fillId="5" borderId="5" xfId="0" applyFont="1" applyFill="1" applyBorder="1"/>
    <xf numFmtId="0" fontId="1" fillId="5" borderId="0" xfId="0" applyFont="1" applyFill="1" applyBorder="1"/>
    <xf numFmtId="0" fontId="5" fillId="5" borderId="0" xfId="0" applyFont="1" applyFill="1" applyBorder="1"/>
    <xf numFmtId="0" fontId="5" fillId="5" borderId="1" xfId="0" applyFont="1" applyFill="1" applyBorder="1" applyAlignment="1">
      <alignment wrapText="1"/>
    </xf>
    <xf numFmtId="164" fontId="0" fillId="0" borderId="0" xfId="0" applyNumberFormat="1" applyBorder="1"/>
    <xf numFmtId="165" fontId="0" fillId="0" borderId="0" xfId="0" applyNumberFormat="1" applyBorder="1"/>
    <xf numFmtId="0" fontId="0" fillId="3" borderId="9" xfId="0" applyFill="1" applyBorder="1"/>
    <xf numFmtId="0" fontId="0" fillId="3" borderId="10" xfId="0" applyFill="1" applyBorder="1"/>
    <xf numFmtId="0" fontId="4" fillId="5" borderId="2" xfId="0" applyFont="1" applyFill="1" applyBorder="1"/>
    <xf numFmtId="0" fontId="1" fillId="5" borderId="0" xfId="0" applyFont="1" applyFill="1" applyBorder="1" applyAlignment="1">
      <alignment vertical="center" wrapText="1"/>
    </xf>
    <xf numFmtId="0" fontId="5" fillId="5" borderId="0" xfId="0" applyFont="1" applyFill="1" applyBorder="1" applyAlignment="1">
      <alignment vertical="center" wrapText="1"/>
    </xf>
    <xf numFmtId="166" fontId="0" fillId="0" borderId="0" xfId="3" applyNumberFormat="1" applyFont="1" applyBorder="1"/>
    <xf numFmtId="10" fontId="5" fillId="6" borderId="0" xfId="2" applyNumberFormat="1" applyFont="1" applyFill="1" applyBorder="1"/>
    <xf numFmtId="0" fontId="0" fillId="6" borderId="0" xfId="0" applyFill="1"/>
    <xf numFmtId="0" fontId="0" fillId="6" borderId="0" xfId="0" applyFill="1" applyAlignment="1">
      <alignment horizontal="right" vertical="center"/>
    </xf>
    <xf numFmtId="10" fontId="5" fillId="7" borderId="0" xfId="2" applyNumberFormat="1" applyFont="1" applyFill="1" applyBorder="1"/>
    <xf numFmtId="0" fontId="8" fillId="4" borderId="2" xfId="0" applyFont="1" applyFill="1" applyBorder="1"/>
    <xf numFmtId="0" fontId="8" fillId="4" borderId="3" xfId="0" applyFont="1" applyFill="1" applyBorder="1"/>
    <xf numFmtId="0" fontId="8" fillId="4" borderId="4" xfId="0" applyFont="1" applyFill="1" applyBorder="1"/>
    <xf numFmtId="0" fontId="0" fillId="5" borderId="5" xfId="0" applyFont="1" applyFill="1" applyBorder="1"/>
    <xf numFmtId="0" fontId="0" fillId="5" borderId="0" xfId="0" applyFont="1" applyFill="1" applyBorder="1"/>
    <xf numFmtId="0" fontId="0" fillId="5" borderId="1" xfId="0" applyFont="1" applyFill="1" applyBorder="1"/>
    <xf numFmtId="0" fontId="0" fillId="0" borderId="5" xfId="0" applyFont="1" applyBorder="1"/>
    <xf numFmtId="0" fontId="0" fillId="0" borderId="0" xfId="0" applyFont="1" applyBorder="1"/>
    <xf numFmtId="0" fontId="0" fillId="0" borderId="1" xfId="0" applyFont="1" applyBorder="1"/>
    <xf numFmtId="0" fontId="0" fillId="5" borderId="6" xfId="0" applyFont="1" applyFill="1" applyBorder="1"/>
    <xf numFmtId="0" fontId="0" fillId="5" borderId="7" xfId="0" applyFont="1" applyFill="1" applyBorder="1"/>
    <xf numFmtId="0" fontId="0" fillId="5" borderId="8" xfId="0" applyFont="1" applyFill="1" applyBorder="1"/>
    <xf numFmtId="0" fontId="0" fillId="0" borderId="0" xfId="0" applyFill="1" applyBorder="1"/>
    <xf numFmtId="14" fontId="0" fillId="6" borderId="0" xfId="0" applyNumberFormat="1" applyFill="1"/>
    <xf numFmtId="0" fontId="9" fillId="3" borderId="11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0" fillId="3" borderId="11" xfId="0" applyFont="1" applyFill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5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left" vertical="top" wrapText="1"/>
    </xf>
    <xf numFmtId="0" fontId="4" fillId="5" borderId="0" xfId="0" applyFont="1" applyFill="1" applyAlignment="1">
      <alignment horizontal="left"/>
    </xf>
    <xf numFmtId="0" fontId="0" fillId="3" borderId="11" xfId="0" applyFont="1" applyFill="1" applyBorder="1" applyAlignment="1">
      <alignment horizontal="left" vertical="center" wrapText="1"/>
    </xf>
    <xf numFmtId="165" fontId="5" fillId="6" borderId="12" xfId="0" applyNumberFormat="1" applyFont="1" applyFill="1" applyBorder="1"/>
    <xf numFmtId="167" fontId="5" fillId="6" borderId="12" xfId="1" applyNumberFormat="1" applyFont="1" applyFill="1" applyBorder="1"/>
  </cellXfs>
  <cellStyles count="4">
    <cellStyle name="Komma" xfId="3" builtinId="3"/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colors>
    <mruColors>
      <color rgb="FFFFFF99"/>
      <color rgb="FFFFFF66"/>
      <color rgb="FFFB510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Schweizer Medaillen an Olympischen Sommerspielen nach Sportarten</a:t>
            </a:r>
          </a:p>
        </c:rich>
      </c:tx>
      <c:layout>
        <c:manualLayout>
          <c:xMode val="edge"/>
          <c:yMode val="edge"/>
          <c:x val="0.17005547126084272"/>
          <c:y val="1.5995713812446809E-2"/>
        </c:manualLayout>
      </c:layout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Diagrammdaten!$B$2</c:f>
              <c:strCache>
                <c:ptCount val="1"/>
                <c:pt idx="0">
                  <c:v>Gold</c:v>
                </c:pt>
              </c:strCache>
            </c:strRef>
          </c:tx>
          <c:invertIfNegative val="0"/>
          <c:cat>
            <c:strRef>
              <c:f>Diagrammdaten!$A$3:$A$20</c:f>
              <c:strCache>
                <c:ptCount val="18"/>
                <c:pt idx="0">
                  <c:v>Turnen</c:v>
                </c:pt>
                <c:pt idx="1">
                  <c:v>Rudern</c:v>
                </c:pt>
                <c:pt idx="2">
                  <c:v>Reiten</c:v>
                </c:pt>
                <c:pt idx="3">
                  <c:v>Schiessen</c:v>
                </c:pt>
                <c:pt idx="4">
                  <c:v>Ringen</c:v>
                </c:pt>
                <c:pt idx="5">
                  <c:v>Rad</c:v>
                </c:pt>
                <c:pt idx="6">
                  <c:v>Fechten</c:v>
                </c:pt>
                <c:pt idx="7">
                  <c:v>Leichtathletik</c:v>
                </c:pt>
                <c:pt idx="8">
                  <c:v>Judo</c:v>
                </c:pt>
                <c:pt idx="9">
                  <c:v>Gewichtheben</c:v>
                </c:pt>
                <c:pt idx="10">
                  <c:v>Tennis</c:v>
                </c:pt>
                <c:pt idx="11">
                  <c:v>Segeln</c:v>
                </c:pt>
                <c:pt idx="12">
                  <c:v>Triathlon</c:v>
                </c:pt>
                <c:pt idx="13">
                  <c:v>Fussball</c:v>
                </c:pt>
                <c:pt idx="14">
                  <c:v>Kanu</c:v>
                </c:pt>
                <c:pt idx="15">
                  <c:v>Beachvolleyball</c:v>
                </c:pt>
                <c:pt idx="16">
                  <c:v>Handball</c:v>
                </c:pt>
                <c:pt idx="17">
                  <c:v>Schwimmen</c:v>
                </c:pt>
              </c:strCache>
            </c:strRef>
          </c:cat>
          <c:val>
            <c:numRef>
              <c:f>Diagrammdaten!$B$3:$B$20</c:f>
              <c:numCache>
                <c:formatCode>General</c:formatCode>
                <c:ptCount val="18"/>
                <c:pt idx="0">
                  <c:v>16</c:v>
                </c:pt>
                <c:pt idx="1">
                  <c:v>6</c:v>
                </c:pt>
                <c:pt idx="2">
                  <c:v>4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1"/>
          <c:order val="1"/>
          <c:tx>
            <c:strRef>
              <c:f>Diagrammdaten!$C$2</c:f>
              <c:strCache>
                <c:ptCount val="1"/>
                <c:pt idx="0">
                  <c:v>Silber</c:v>
                </c:pt>
              </c:strCache>
            </c:strRef>
          </c:tx>
          <c:invertIfNegative val="0"/>
          <c:cat>
            <c:strRef>
              <c:f>Diagrammdaten!$A$3:$A$20</c:f>
              <c:strCache>
                <c:ptCount val="18"/>
                <c:pt idx="0">
                  <c:v>Turnen</c:v>
                </c:pt>
                <c:pt idx="1">
                  <c:v>Rudern</c:v>
                </c:pt>
                <c:pt idx="2">
                  <c:v>Reiten</c:v>
                </c:pt>
                <c:pt idx="3">
                  <c:v>Schiessen</c:v>
                </c:pt>
                <c:pt idx="4">
                  <c:v>Ringen</c:v>
                </c:pt>
                <c:pt idx="5">
                  <c:v>Rad</c:v>
                </c:pt>
                <c:pt idx="6">
                  <c:v>Fechten</c:v>
                </c:pt>
                <c:pt idx="7">
                  <c:v>Leichtathletik</c:v>
                </c:pt>
                <c:pt idx="8">
                  <c:v>Judo</c:v>
                </c:pt>
                <c:pt idx="9">
                  <c:v>Gewichtheben</c:v>
                </c:pt>
                <c:pt idx="10">
                  <c:v>Tennis</c:v>
                </c:pt>
                <c:pt idx="11">
                  <c:v>Segeln</c:v>
                </c:pt>
                <c:pt idx="12">
                  <c:v>Triathlon</c:v>
                </c:pt>
                <c:pt idx="13">
                  <c:v>Fussball</c:v>
                </c:pt>
                <c:pt idx="14">
                  <c:v>Kanu</c:v>
                </c:pt>
                <c:pt idx="15">
                  <c:v>Beachvolleyball</c:v>
                </c:pt>
                <c:pt idx="16">
                  <c:v>Handball</c:v>
                </c:pt>
                <c:pt idx="17">
                  <c:v>Schwimmen</c:v>
                </c:pt>
              </c:strCache>
            </c:strRef>
          </c:cat>
          <c:val>
            <c:numRef>
              <c:f>Diagrammdaten!$C$3:$C$20</c:f>
              <c:numCache>
                <c:formatCode>General</c:formatCode>
                <c:ptCount val="18"/>
                <c:pt idx="0">
                  <c:v>19</c:v>
                </c:pt>
                <c:pt idx="1">
                  <c:v>8</c:v>
                </c:pt>
                <c:pt idx="2">
                  <c:v>10</c:v>
                </c:pt>
                <c:pt idx="3">
                  <c:v>6</c:v>
                </c:pt>
                <c:pt idx="4">
                  <c:v>4</c:v>
                </c:pt>
                <c:pt idx="5">
                  <c:v>6</c:v>
                </c:pt>
                <c:pt idx="6">
                  <c:v>4</c:v>
                </c:pt>
                <c:pt idx="7">
                  <c:v>6</c:v>
                </c:pt>
                <c:pt idx="8">
                  <c:v>1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2"/>
          <c:order val="2"/>
          <c:tx>
            <c:strRef>
              <c:f>Diagrammdaten!$D$2</c:f>
              <c:strCache>
                <c:ptCount val="1"/>
                <c:pt idx="0">
                  <c:v>Bronze</c:v>
                </c:pt>
              </c:strCache>
            </c:strRef>
          </c:tx>
          <c:invertIfNegative val="0"/>
          <c:cat>
            <c:strRef>
              <c:f>Diagrammdaten!$A$3:$A$20</c:f>
              <c:strCache>
                <c:ptCount val="18"/>
                <c:pt idx="0">
                  <c:v>Turnen</c:v>
                </c:pt>
                <c:pt idx="1">
                  <c:v>Rudern</c:v>
                </c:pt>
                <c:pt idx="2">
                  <c:v>Reiten</c:v>
                </c:pt>
                <c:pt idx="3">
                  <c:v>Schiessen</c:v>
                </c:pt>
                <c:pt idx="4">
                  <c:v>Ringen</c:v>
                </c:pt>
                <c:pt idx="5">
                  <c:v>Rad</c:v>
                </c:pt>
                <c:pt idx="6">
                  <c:v>Fechten</c:v>
                </c:pt>
                <c:pt idx="7">
                  <c:v>Leichtathletik</c:v>
                </c:pt>
                <c:pt idx="8">
                  <c:v>Judo</c:v>
                </c:pt>
                <c:pt idx="9">
                  <c:v>Gewichtheben</c:v>
                </c:pt>
                <c:pt idx="10">
                  <c:v>Tennis</c:v>
                </c:pt>
                <c:pt idx="11">
                  <c:v>Segeln</c:v>
                </c:pt>
                <c:pt idx="12">
                  <c:v>Triathlon</c:v>
                </c:pt>
                <c:pt idx="13">
                  <c:v>Fussball</c:v>
                </c:pt>
                <c:pt idx="14">
                  <c:v>Kanu</c:v>
                </c:pt>
                <c:pt idx="15">
                  <c:v>Beachvolleyball</c:v>
                </c:pt>
                <c:pt idx="16">
                  <c:v>Handball</c:v>
                </c:pt>
                <c:pt idx="17">
                  <c:v>Schwimmen</c:v>
                </c:pt>
              </c:strCache>
            </c:strRef>
          </c:cat>
          <c:val>
            <c:numRef>
              <c:f>Diagrammdaten!$D$3:$D$20</c:f>
              <c:numCache>
                <c:formatCode>General</c:formatCode>
                <c:ptCount val="18"/>
                <c:pt idx="0">
                  <c:v>13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6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3700224"/>
        <c:axId val="110740992"/>
      </c:barChart>
      <c:catAx>
        <c:axId val="1137002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0740992"/>
        <c:crosses val="autoZero"/>
        <c:auto val="1"/>
        <c:lblAlgn val="ctr"/>
        <c:lblOffset val="100"/>
        <c:noMultiLvlLbl val="0"/>
      </c:catAx>
      <c:valAx>
        <c:axId val="110740992"/>
        <c:scaling>
          <c:orientation val="minMax"/>
          <c:max val="5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Anzahl Medaillen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3700224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66874942485931588"/>
          <c:y val="0.64428600673837522"/>
          <c:w val="8.1961305387617242E-2"/>
          <c:h val="0.16918856544410002"/>
        </c:manualLayout>
      </c:layout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0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18068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32"/>
  <sheetViews>
    <sheetView showGridLines="0" tabSelected="1" zoomScale="130" zoomScaleNormal="130" workbookViewId="0">
      <selection activeCell="H52" sqref="H52"/>
    </sheetView>
  </sheetViews>
  <sheetFormatPr baseColWidth="10" defaultRowHeight="15" x14ac:dyDescent="0.25"/>
  <cols>
    <col min="1" max="1" width="15.5703125" customWidth="1"/>
    <col min="2" max="2" width="19.85546875" customWidth="1"/>
    <col min="3" max="3" width="19.5703125" customWidth="1"/>
    <col min="5" max="5" width="12.140625" customWidth="1"/>
  </cols>
  <sheetData>
    <row r="1" spans="1:3" ht="39.950000000000003" customHeight="1" x14ac:dyDescent="0.25">
      <c r="A1" s="7" t="s">
        <v>268</v>
      </c>
      <c r="B1" s="7"/>
      <c r="C1" s="7"/>
    </row>
    <row r="2" spans="1:3" x14ac:dyDescent="0.25">
      <c r="A2" s="31" t="s">
        <v>0</v>
      </c>
      <c r="B2" s="32" t="s">
        <v>1</v>
      </c>
      <c r="C2" s="33" t="s">
        <v>2</v>
      </c>
    </row>
    <row r="3" spans="1:3" ht="16.5" customHeight="1" x14ac:dyDescent="0.25">
      <c r="A3" s="34" t="s">
        <v>23</v>
      </c>
      <c r="B3" s="35" t="s">
        <v>24</v>
      </c>
      <c r="C3" s="36" t="s">
        <v>25</v>
      </c>
    </row>
    <row r="4" spans="1:3" x14ac:dyDescent="0.25">
      <c r="A4" s="34" t="s">
        <v>26</v>
      </c>
      <c r="B4" s="35" t="s">
        <v>27</v>
      </c>
      <c r="C4" s="36" t="s">
        <v>25</v>
      </c>
    </row>
    <row r="5" spans="1:3" x14ac:dyDescent="0.25">
      <c r="A5" s="34" t="s">
        <v>42</v>
      </c>
      <c r="B5" s="35" t="s">
        <v>43</v>
      </c>
      <c r="C5" s="36" t="s">
        <v>25</v>
      </c>
    </row>
    <row r="6" spans="1:3" x14ac:dyDescent="0.25">
      <c r="A6" s="37" t="s">
        <v>36</v>
      </c>
      <c r="B6" s="38" t="s">
        <v>37</v>
      </c>
      <c r="C6" s="39" t="s">
        <v>38</v>
      </c>
    </row>
    <row r="7" spans="1:3" x14ac:dyDescent="0.25">
      <c r="A7" s="34" t="s">
        <v>6</v>
      </c>
      <c r="B7" s="35" t="s">
        <v>7</v>
      </c>
      <c r="C7" s="36" t="s">
        <v>8</v>
      </c>
    </row>
    <row r="8" spans="1:3" x14ac:dyDescent="0.25">
      <c r="A8" s="34" t="s">
        <v>12</v>
      </c>
      <c r="B8" s="35" t="s">
        <v>13</v>
      </c>
      <c r="C8" s="36" t="s">
        <v>8</v>
      </c>
    </row>
    <row r="9" spans="1:3" x14ac:dyDescent="0.25">
      <c r="A9" s="37" t="s">
        <v>28</v>
      </c>
      <c r="B9" s="38" t="s">
        <v>29</v>
      </c>
      <c r="C9" s="39" t="s">
        <v>30</v>
      </c>
    </row>
    <row r="10" spans="1:3" x14ac:dyDescent="0.25">
      <c r="A10" s="37" t="s">
        <v>49</v>
      </c>
      <c r="B10" s="38" t="s">
        <v>50</v>
      </c>
      <c r="C10" s="39" t="s">
        <v>30</v>
      </c>
    </row>
    <row r="11" spans="1:3" x14ac:dyDescent="0.25">
      <c r="A11" s="37" t="s">
        <v>53</v>
      </c>
      <c r="B11" s="38" t="s">
        <v>54</v>
      </c>
      <c r="C11" s="39" t="s">
        <v>30</v>
      </c>
    </row>
    <row r="12" spans="1:3" x14ac:dyDescent="0.25">
      <c r="A12" s="34" t="s">
        <v>20</v>
      </c>
      <c r="B12" s="35" t="s">
        <v>21</v>
      </c>
      <c r="C12" s="36" t="s">
        <v>22</v>
      </c>
    </row>
    <row r="13" spans="1:3" x14ac:dyDescent="0.25">
      <c r="A13" s="34" t="s">
        <v>51</v>
      </c>
      <c r="B13" s="35" t="s">
        <v>52</v>
      </c>
      <c r="C13" s="36" t="s">
        <v>22</v>
      </c>
    </row>
    <row r="14" spans="1:3" x14ac:dyDescent="0.25">
      <c r="A14" s="34" t="s">
        <v>60</v>
      </c>
      <c r="B14" s="35" t="s">
        <v>61</v>
      </c>
      <c r="C14" s="36" t="s">
        <v>22</v>
      </c>
    </row>
    <row r="15" spans="1:3" x14ac:dyDescent="0.25">
      <c r="A15" s="34" t="s">
        <v>64</v>
      </c>
      <c r="B15" s="35" t="s">
        <v>67</v>
      </c>
      <c r="C15" s="36" t="s">
        <v>22</v>
      </c>
    </row>
    <row r="16" spans="1:3" x14ac:dyDescent="0.25">
      <c r="A16" s="37" t="s">
        <v>9</v>
      </c>
      <c r="B16" s="38" t="s">
        <v>10</v>
      </c>
      <c r="C16" s="39" t="s">
        <v>11</v>
      </c>
    </row>
    <row r="17" spans="1:3" x14ac:dyDescent="0.25">
      <c r="A17" s="34" t="s">
        <v>64</v>
      </c>
      <c r="B17" s="35" t="s">
        <v>65</v>
      </c>
      <c r="C17" s="36" t="s">
        <v>66</v>
      </c>
    </row>
    <row r="18" spans="1:3" x14ac:dyDescent="0.25">
      <c r="A18" s="34" t="s">
        <v>68</v>
      </c>
      <c r="B18" s="35" t="s">
        <v>69</v>
      </c>
      <c r="C18" s="36" t="s">
        <v>66</v>
      </c>
    </row>
    <row r="19" spans="1:3" x14ac:dyDescent="0.25">
      <c r="A19" s="37" t="s">
        <v>46</v>
      </c>
      <c r="B19" s="38" t="s">
        <v>47</v>
      </c>
      <c r="C19" s="39" t="s">
        <v>48</v>
      </c>
    </row>
    <row r="20" spans="1:3" x14ac:dyDescent="0.25">
      <c r="A20" s="37" t="s">
        <v>55</v>
      </c>
      <c r="B20" s="38"/>
      <c r="C20" s="39" t="s">
        <v>48</v>
      </c>
    </row>
    <row r="21" spans="1:3" x14ac:dyDescent="0.25">
      <c r="A21" s="34" t="s">
        <v>14</v>
      </c>
      <c r="B21" s="35" t="s">
        <v>15</v>
      </c>
      <c r="C21" s="36" t="s">
        <v>16</v>
      </c>
    </row>
    <row r="22" spans="1:3" x14ac:dyDescent="0.25">
      <c r="A22" s="34" t="s">
        <v>44</v>
      </c>
      <c r="B22" s="35" t="s">
        <v>45</v>
      </c>
      <c r="C22" s="36" t="s">
        <v>16</v>
      </c>
    </row>
    <row r="23" spans="1:3" x14ac:dyDescent="0.25">
      <c r="A23" s="37" t="s">
        <v>39</v>
      </c>
      <c r="B23" s="38" t="s">
        <v>40</v>
      </c>
      <c r="C23" s="39" t="s">
        <v>41</v>
      </c>
    </row>
    <row r="24" spans="1:3" x14ac:dyDescent="0.25">
      <c r="A24" s="34" t="s">
        <v>3</v>
      </c>
      <c r="B24" s="35" t="s">
        <v>4</v>
      </c>
      <c r="C24" s="36" t="s">
        <v>5</v>
      </c>
    </row>
    <row r="25" spans="1:3" x14ac:dyDescent="0.25">
      <c r="A25" s="34" t="s">
        <v>34</v>
      </c>
      <c r="B25" s="35" t="s">
        <v>35</v>
      </c>
      <c r="C25" s="36" t="s">
        <v>5</v>
      </c>
    </row>
    <row r="26" spans="1:3" x14ac:dyDescent="0.25">
      <c r="A26" s="37" t="s">
        <v>17</v>
      </c>
      <c r="B26" s="38" t="s">
        <v>18</v>
      </c>
      <c r="C26" s="39" t="s">
        <v>19</v>
      </c>
    </row>
    <row r="27" spans="1:3" x14ac:dyDescent="0.25">
      <c r="A27" s="37" t="s">
        <v>70</v>
      </c>
      <c r="B27" s="38" t="s">
        <v>71</v>
      </c>
      <c r="C27" s="39" t="s">
        <v>19</v>
      </c>
    </row>
    <row r="28" spans="1:3" x14ac:dyDescent="0.25">
      <c r="A28" s="34" t="s">
        <v>31</v>
      </c>
      <c r="B28" s="35" t="s">
        <v>32</v>
      </c>
      <c r="C28" s="36" t="s">
        <v>33</v>
      </c>
    </row>
    <row r="29" spans="1:3" x14ac:dyDescent="0.25">
      <c r="A29" s="34" t="s">
        <v>56</v>
      </c>
      <c r="B29" s="35" t="s">
        <v>57</v>
      </c>
      <c r="C29" s="36" t="s">
        <v>33</v>
      </c>
    </row>
    <row r="30" spans="1:3" x14ac:dyDescent="0.25">
      <c r="A30" s="34" t="s">
        <v>58</v>
      </c>
      <c r="B30" s="35" t="s">
        <v>59</v>
      </c>
      <c r="C30" s="36" t="s">
        <v>33</v>
      </c>
    </row>
    <row r="31" spans="1:3" x14ac:dyDescent="0.25">
      <c r="A31" s="40" t="s">
        <v>62</v>
      </c>
      <c r="B31" s="41" t="s">
        <v>63</v>
      </c>
      <c r="C31" s="42" t="s">
        <v>33</v>
      </c>
    </row>
    <row r="32" spans="1:3" x14ac:dyDescent="0.25">
      <c r="B32" s="1"/>
    </row>
  </sheetData>
  <sortState ref="A3:C31">
    <sortCondition ref="C2"/>
  </sortState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&amp;L&amp;D&amp;CNACHNAME VORNAME&amp;R&amp;A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44"/>
  <sheetViews>
    <sheetView zoomScale="130" zoomScaleNormal="130" workbookViewId="0">
      <selection activeCell="C8" sqref="C8"/>
    </sheetView>
  </sheetViews>
  <sheetFormatPr baseColWidth="10" defaultRowHeight="15" x14ac:dyDescent="0.25"/>
  <cols>
    <col min="1" max="1" width="22.28515625" customWidth="1"/>
    <col min="2" max="2" width="10.140625" bestFit="1" customWidth="1"/>
    <col min="3" max="6" width="11.85546875" bestFit="1" customWidth="1"/>
    <col min="8" max="8" width="13.28515625" bestFit="1" customWidth="1"/>
    <col min="10" max="10" width="4.85546875" bestFit="1" customWidth="1"/>
  </cols>
  <sheetData>
    <row r="1" spans="1:8" ht="21" x14ac:dyDescent="0.35">
      <c r="A1" s="23" t="s">
        <v>248</v>
      </c>
      <c r="B1" s="13"/>
      <c r="C1" s="13"/>
      <c r="D1" s="13"/>
      <c r="E1" s="13"/>
      <c r="F1" s="13"/>
      <c r="G1" s="13"/>
      <c r="H1" s="14"/>
    </row>
    <row r="2" spans="1:8" s="1" customFormat="1" ht="45" x14ac:dyDescent="0.25">
      <c r="A2" s="15" t="s">
        <v>254</v>
      </c>
      <c r="B2" s="16" t="s">
        <v>229</v>
      </c>
      <c r="C2" s="16" t="s">
        <v>247</v>
      </c>
      <c r="D2" s="16" t="s">
        <v>246</v>
      </c>
      <c r="E2" s="16" t="s">
        <v>245</v>
      </c>
      <c r="F2" s="16" t="s">
        <v>244</v>
      </c>
      <c r="G2" s="17" t="s">
        <v>249</v>
      </c>
      <c r="H2" s="18" t="s">
        <v>251</v>
      </c>
    </row>
    <row r="3" spans="1:8" x14ac:dyDescent="0.25">
      <c r="A3" s="5" t="s">
        <v>243</v>
      </c>
      <c r="B3" s="19">
        <v>41117</v>
      </c>
      <c r="C3" s="20">
        <v>1600</v>
      </c>
      <c r="D3" s="20">
        <v>995</v>
      </c>
      <c r="E3" s="20">
        <v>150</v>
      </c>
      <c r="F3" s="20">
        <v>20.12</v>
      </c>
      <c r="G3" s="53">
        <f>AVERAGE(C3:F3)</f>
        <v>691.28</v>
      </c>
      <c r="H3" s="54">
        <f t="shared" ref="H3:H15" si="0">MROUND(G3*$H$19,0.05)</f>
        <v>862.7</v>
      </c>
    </row>
    <row r="4" spans="1:8" x14ac:dyDescent="0.25">
      <c r="A4" s="5" t="s">
        <v>25</v>
      </c>
      <c r="B4" s="19">
        <v>41125</v>
      </c>
      <c r="C4" s="20">
        <v>110</v>
      </c>
      <c r="D4" s="20">
        <v>75</v>
      </c>
      <c r="E4" s="20">
        <v>55</v>
      </c>
      <c r="F4" s="20">
        <v>45</v>
      </c>
      <c r="G4" s="53">
        <f t="shared" ref="G4:G15" si="1">AVERAGE(C4:F4)</f>
        <v>71.25</v>
      </c>
      <c r="H4" s="54">
        <f t="shared" si="0"/>
        <v>88.9</v>
      </c>
    </row>
    <row r="5" spans="1:8" x14ac:dyDescent="0.25">
      <c r="A5" s="5" t="s">
        <v>256</v>
      </c>
      <c r="B5" s="19">
        <v>41119</v>
      </c>
      <c r="C5" s="20">
        <v>60</v>
      </c>
      <c r="D5" s="20">
        <v>45</v>
      </c>
      <c r="E5" s="20">
        <v>30</v>
      </c>
      <c r="F5" s="20">
        <v>20</v>
      </c>
      <c r="G5" s="53">
        <f t="shared" si="1"/>
        <v>38.75</v>
      </c>
      <c r="H5" s="54">
        <f t="shared" si="0"/>
        <v>48.35</v>
      </c>
    </row>
    <row r="6" spans="1:8" x14ac:dyDescent="0.25">
      <c r="A6" s="5" t="s">
        <v>257</v>
      </c>
      <c r="B6" s="19">
        <v>41127</v>
      </c>
      <c r="C6" s="20">
        <v>60</v>
      </c>
      <c r="D6" s="20"/>
      <c r="E6" s="20">
        <v>20</v>
      </c>
      <c r="F6" s="20"/>
      <c r="G6" s="53">
        <f t="shared" si="1"/>
        <v>40</v>
      </c>
      <c r="H6" s="54">
        <f t="shared" si="0"/>
        <v>49.900000000000006</v>
      </c>
    </row>
    <row r="7" spans="1:8" x14ac:dyDescent="0.25">
      <c r="A7" s="5" t="s">
        <v>8</v>
      </c>
      <c r="B7" s="19">
        <v>41118</v>
      </c>
      <c r="C7" s="20">
        <v>150</v>
      </c>
      <c r="D7" s="20">
        <v>95</v>
      </c>
      <c r="E7" s="20">
        <v>65</v>
      </c>
      <c r="F7" s="20">
        <v>40</v>
      </c>
      <c r="G7" s="53">
        <f t="shared" si="1"/>
        <v>87.5</v>
      </c>
      <c r="H7" s="54">
        <f t="shared" si="0"/>
        <v>109.2</v>
      </c>
    </row>
    <row r="8" spans="1:8" x14ac:dyDescent="0.25">
      <c r="A8" s="5" t="s">
        <v>22</v>
      </c>
      <c r="B8" s="19">
        <v>41132</v>
      </c>
      <c r="C8" s="20">
        <v>45</v>
      </c>
      <c r="D8" s="20">
        <v>20</v>
      </c>
      <c r="E8" s="20"/>
      <c r="F8" s="20"/>
      <c r="G8" s="53">
        <f t="shared" si="1"/>
        <v>32.5</v>
      </c>
      <c r="H8" s="54">
        <f t="shared" si="0"/>
        <v>40.550000000000004</v>
      </c>
    </row>
    <row r="9" spans="1:8" x14ac:dyDescent="0.25">
      <c r="A9" s="5" t="s">
        <v>11</v>
      </c>
      <c r="B9" s="19">
        <v>41118</v>
      </c>
      <c r="C9" s="20">
        <v>60</v>
      </c>
      <c r="D9" s="20">
        <v>40</v>
      </c>
      <c r="E9" s="20">
        <v>20</v>
      </c>
      <c r="F9" s="20"/>
      <c r="G9" s="53">
        <f t="shared" si="1"/>
        <v>40</v>
      </c>
      <c r="H9" s="54">
        <f t="shared" si="0"/>
        <v>49.900000000000006</v>
      </c>
    </row>
    <row r="10" spans="1:8" x14ac:dyDescent="0.25">
      <c r="A10" s="5" t="s">
        <v>66</v>
      </c>
      <c r="B10" s="19">
        <v>41121</v>
      </c>
      <c r="C10" s="20">
        <v>95</v>
      </c>
      <c r="D10" s="20">
        <v>65</v>
      </c>
      <c r="E10" s="20">
        <v>50</v>
      </c>
      <c r="F10" s="20">
        <v>40</v>
      </c>
      <c r="G10" s="53">
        <f t="shared" si="1"/>
        <v>62.5</v>
      </c>
      <c r="H10" s="54">
        <f t="shared" si="0"/>
        <v>78</v>
      </c>
    </row>
    <row r="11" spans="1:8" x14ac:dyDescent="0.25">
      <c r="A11" s="5" t="s">
        <v>48</v>
      </c>
      <c r="B11" s="19">
        <v>41120</v>
      </c>
      <c r="C11" s="20">
        <v>150</v>
      </c>
      <c r="D11" s="20">
        <v>95</v>
      </c>
      <c r="E11" s="20">
        <v>65</v>
      </c>
      <c r="F11" s="20">
        <v>40</v>
      </c>
      <c r="G11" s="53">
        <f t="shared" si="1"/>
        <v>87.5</v>
      </c>
      <c r="H11" s="54">
        <f t="shared" si="0"/>
        <v>109.2</v>
      </c>
    </row>
    <row r="12" spans="1:8" x14ac:dyDescent="0.25">
      <c r="A12" s="5" t="s">
        <v>255</v>
      </c>
      <c r="B12" s="19">
        <v>41127</v>
      </c>
      <c r="C12" s="20">
        <v>55</v>
      </c>
      <c r="D12" s="20"/>
      <c r="E12" s="20"/>
      <c r="F12" s="20"/>
      <c r="G12" s="53">
        <f t="shared" si="1"/>
        <v>55</v>
      </c>
      <c r="H12" s="54">
        <f t="shared" si="0"/>
        <v>68.650000000000006</v>
      </c>
    </row>
    <row r="13" spans="1:8" x14ac:dyDescent="0.25">
      <c r="A13" s="5" t="s">
        <v>5</v>
      </c>
      <c r="B13" s="19">
        <v>41129</v>
      </c>
      <c r="C13" s="20">
        <v>60</v>
      </c>
      <c r="D13" s="20">
        <v>45</v>
      </c>
      <c r="E13" s="20">
        <v>30</v>
      </c>
      <c r="F13" s="20">
        <v>20</v>
      </c>
      <c r="G13" s="53">
        <f t="shared" si="1"/>
        <v>38.75</v>
      </c>
      <c r="H13" s="54">
        <f t="shared" si="0"/>
        <v>48.35</v>
      </c>
    </row>
    <row r="14" spans="1:8" x14ac:dyDescent="0.25">
      <c r="A14" s="5" t="s">
        <v>19</v>
      </c>
      <c r="B14" s="19">
        <v>41125</v>
      </c>
      <c r="C14" s="20">
        <v>125</v>
      </c>
      <c r="D14" s="20">
        <v>110</v>
      </c>
      <c r="E14" s="20">
        <v>95</v>
      </c>
      <c r="F14" s="20">
        <v>65</v>
      </c>
      <c r="G14" s="53">
        <f t="shared" si="1"/>
        <v>98.75</v>
      </c>
      <c r="H14" s="54">
        <f t="shared" si="0"/>
        <v>123.25</v>
      </c>
    </row>
    <row r="15" spans="1:8" x14ac:dyDescent="0.25">
      <c r="A15" s="5" t="s">
        <v>33</v>
      </c>
      <c r="B15" s="19">
        <v>41128</v>
      </c>
      <c r="C15" s="20">
        <v>60</v>
      </c>
      <c r="D15" s="20">
        <v>40</v>
      </c>
      <c r="E15" s="20">
        <v>20</v>
      </c>
      <c r="F15" s="20"/>
      <c r="G15" s="53">
        <f t="shared" si="1"/>
        <v>40</v>
      </c>
      <c r="H15" s="54">
        <f t="shared" si="0"/>
        <v>49.900000000000006</v>
      </c>
    </row>
    <row r="16" spans="1:8" x14ac:dyDescent="0.25">
      <c r="A16" s="5"/>
      <c r="B16" s="19"/>
      <c r="C16" s="20"/>
      <c r="D16" s="20"/>
      <c r="E16" s="20"/>
      <c r="F16" s="20"/>
      <c r="G16" s="20"/>
      <c r="H16" s="20"/>
    </row>
    <row r="17" spans="2:8" x14ac:dyDescent="0.25">
      <c r="B17" s="4"/>
    </row>
    <row r="19" spans="2:8" x14ac:dyDescent="0.25">
      <c r="B19" s="4"/>
      <c r="G19" s="21" t="s">
        <v>250</v>
      </c>
      <c r="H19" s="22">
        <v>1.248</v>
      </c>
    </row>
    <row r="20" spans="2:8" x14ac:dyDescent="0.25">
      <c r="B20" s="4"/>
    </row>
    <row r="21" spans="2:8" x14ac:dyDescent="0.25">
      <c r="B21" s="4"/>
    </row>
    <row r="22" spans="2:8" x14ac:dyDescent="0.25">
      <c r="B22" s="4"/>
    </row>
    <row r="23" spans="2:8" x14ac:dyDescent="0.25">
      <c r="B23" s="4"/>
    </row>
    <row r="24" spans="2:8" x14ac:dyDescent="0.25">
      <c r="B24" s="4"/>
    </row>
    <row r="25" spans="2:8" x14ac:dyDescent="0.25">
      <c r="B25" s="4"/>
    </row>
    <row r="26" spans="2:8" x14ac:dyDescent="0.25">
      <c r="B26" s="4"/>
    </row>
    <row r="27" spans="2:8" x14ac:dyDescent="0.25">
      <c r="B27" s="4"/>
    </row>
    <row r="28" spans="2:8" x14ac:dyDescent="0.25">
      <c r="B28" s="4"/>
    </row>
    <row r="29" spans="2:8" x14ac:dyDescent="0.25">
      <c r="B29" s="4"/>
    </row>
    <row r="30" spans="2:8" x14ac:dyDescent="0.25">
      <c r="B30" s="4"/>
    </row>
    <row r="31" spans="2:8" x14ac:dyDescent="0.25">
      <c r="B31" s="4"/>
    </row>
    <row r="32" spans="2:8" x14ac:dyDescent="0.25">
      <c r="B32" s="4"/>
    </row>
    <row r="33" spans="2:2" x14ac:dyDescent="0.25">
      <c r="B33" s="4"/>
    </row>
    <row r="34" spans="2:2" x14ac:dyDescent="0.25">
      <c r="B34" s="4"/>
    </row>
    <row r="35" spans="2:2" x14ac:dyDescent="0.25">
      <c r="B35" s="4"/>
    </row>
    <row r="36" spans="2:2" x14ac:dyDescent="0.25">
      <c r="B36" s="4"/>
    </row>
    <row r="37" spans="2:2" x14ac:dyDescent="0.25">
      <c r="B37" s="4"/>
    </row>
    <row r="38" spans="2:2" x14ac:dyDescent="0.25">
      <c r="B38" s="4"/>
    </row>
    <row r="39" spans="2:2" x14ac:dyDescent="0.25">
      <c r="B39" s="4"/>
    </row>
    <row r="40" spans="2:2" x14ac:dyDescent="0.25">
      <c r="B40" s="4"/>
    </row>
    <row r="41" spans="2:2" x14ac:dyDescent="0.25">
      <c r="B41" s="4"/>
    </row>
    <row r="42" spans="2:2" x14ac:dyDescent="0.25">
      <c r="B42" s="4"/>
    </row>
    <row r="43" spans="2:2" x14ac:dyDescent="0.25">
      <c r="B43" s="4"/>
    </row>
    <row r="44" spans="2:2" x14ac:dyDescent="0.25">
      <c r="B44" s="4"/>
    </row>
    <row r="45" spans="2:2" x14ac:dyDescent="0.25">
      <c r="B45" s="4"/>
    </row>
    <row r="46" spans="2:2" x14ac:dyDescent="0.25">
      <c r="B46" s="4"/>
    </row>
    <row r="47" spans="2:2" x14ac:dyDescent="0.25">
      <c r="B47" s="4"/>
    </row>
    <row r="48" spans="2:2" x14ac:dyDescent="0.25">
      <c r="B48" s="4"/>
    </row>
    <row r="49" spans="2:2" x14ac:dyDescent="0.25">
      <c r="B49" s="4"/>
    </row>
    <row r="50" spans="2:2" x14ac:dyDescent="0.25">
      <c r="B50" s="4"/>
    </row>
    <row r="51" spans="2:2" x14ac:dyDescent="0.25">
      <c r="B51" s="4"/>
    </row>
    <row r="52" spans="2:2" x14ac:dyDescent="0.25">
      <c r="B52" s="4"/>
    </row>
    <row r="53" spans="2:2" x14ac:dyDescent="0.25">
      <c r="B53" s="4"/>
    </row>
    <row r="54" spans="2:2" x14ac:dyDescent="0.25">
      <c r="B54" s="4"/>
    </row>
    <row r="55" spans="2:2" x14ac:dyDescent="0.25">
      <c r="B55" s="4"/>
    </row>
    <row r="56" spans="2:2" x14ac:dyDescent="0.25">
      <c r="B56" s="4"/>
    </row>
    <row r="57" spans="2:2" x14ac:dyDescent="0.25">
      <c r="B57" s="4"/>
    </row>
    <row r="58" spans="2:2" x14ac:dyDescent="0.25">
      <c r="B58" s="4"/>
    </row>
    <row r="59" spans="2:2" x14ac:dyDescent="0.25">
      <c r="B59" s="4"/>
    </row>
    <row r="60" spans="2:2" x14ac:dyDescent="0.25">
      <c r="B60" s="4"/>
    </row>
    <row r="61" spans="2:2" x14ac:dyDescent="0.25">
      <c r="B61" s="4"/>
    </row>
    <row r="62" spans="2:2" x14ac:dyDescent="0.25">
      <c r="B62" s="4"/>
    </row>
    <row r="63" spans="2:2" x14ac:dyDescent="0.25">
      <c r="B63" s="4"/>
    </row>
    <row r="64" spans="2:2" x14ac:dyDescent="0.25">
      <c r="B64" s="4"/>
    </row>
    <row r="65" spans="2:2" x14ac:dyDescent="0.25">
      <c r="B65" s="4"/>
    </row>
    <row r="66" spans="2:2" x14ac:dyDescent="0.25">
      <c r="B66" s="4"/>
    </row>
    <row r="67" spans="2:2" x14ac:dyDescent="0.25">
      <c r="B67" s="4"/>
    </row>
    <row r="68" spans="2:2" x14ac:dyDescent="0.25">
      <c r="B68" s="4"/>
    </row>
    <row r="69" spans="2:2" x14ac:dyDescent="0.25">
      <c r="B69" s="4"/>
    </row>
    <row r="70" spans="2:2" x14ac:dyDescent="0.25">
      <c r="B70" s="4"/>
    </row>
    <row r="71" spans="2:2" x14ac:dyDescent="0.25">
      <c r="B71" s="4"/>
    </row>
    <row r="72" spans="2:2" x14ac:dyDescent="0.25">
      <c r="B72" s="4"/>
    </row>
    <row r="73" spans="2:2" x14ac:dyDescent="0.25">
      <c r="B73" s="4"/>
    </row>
    <row r="74" spans="2:2" x14ac:dyDescent="0.25">
      <c r="B74" s="4"/>
    </row>
    <row r="75" spans="2:2" x14ac:dyDescent="0.25">
      <c r="B75" s="4"/>
    </row>
    <row r="76" spans="2:2" x14ac:dyDescent="0.25">
      <c r="B76" s="4"/>
    </row>
    <row r="77" spans="2:2" x14ac:dyDescent="0.25">
      <c r="B77" s="4"/>
    </row>
    <row r="78" spans="2:2" x14ac:dyDescent="0.25">
      <c r="B78" s="4"/>
    </row>
    <row r="79" spans="2:2" x14ac:dyDescent="0.25">
      <c r="B79" s="4"/>
    </row>
    <row r="80" spans="2:2" x14ac:dyDescent="0.25">
      <c r="B80" s="4"/>
    </row>
    <row r="81" spans="2:2" x14ac:dyDescent="0.25">
      <c r="B81" s="4"/>
    </row>
    <row r="82" spans="2:2" x14ac:dyDescent="0.25">
      <c r="B82" s="4"/>
    </row>
    <row r="83" spans="2:2" x14ac:dyDescent="0.25">
      <c r="B83" s="4"/>
    </row>
    <row r="84" spans="2:2" x14ac:dyDescent="0.25">
      <c r="B84" s="4"/>
    </row>
    <row r="85" spans="2:2" x14ac:dyDescent="0.25">
      <c r="B85" s="4"/>
    </row>
    <row r="86" spans="2:2" x14ac:dyDescent="0.25">
      <c r="B86" s="4"/>
    </row>
    <row r="87" spans="2:2" x14ac:dyDescent="0.25">
      <c r="B87" s="4"/>
    </row>
    <row r="88" spans="2:2" x14ac:dyDescent="0.25">
      <c r="B88" s="4"/>
    </row>
    <row r="89" spans="2:2" x14ac:dyDescent="0.25">
      <c r="B89" s="4"/>
    </row>
    <row r="90" spans="2:2" x14ac:dyDescent="0.25">
      <c r="B90" s="4"/>
    </row>
    <row r="91" spans="2:2" x14ac:dyDescent="0.25">
      <c r="B91" s="4"/>
    </row>
    <row r="92" spans="2:2" x14ac:dyDescent="0.25">
      <c r="B92" s="4"/>
    </row>
    <row r="93" spans="2:2" x14ac:dyDescent="0.25">
      <c r="B93" s="4"/>
    </row>
    <row r="94" spans="2:2" x14ac:dyDescent="0.25">
      <c r="B94" s="4"/>
    </row>
    <row r="95" spans="2:2" x14ac:dyDescent="0.25">
      <c r="B95" s="4"/>
    </row>
    <row r="96" spans="2:2" x14ac:dyDescent="0.25">
      <c r="B96" s="4"/>
    </row>
    <row r="97" spans="2:2" x14ac:dyDescent="0.25">
      <c r="B97" s="4"/>
    </row>
    <row r="98" spans="2:2" x14ac:dyDescent="0.25">
      <c r="B98" s="4"/>
    </row>
    <row r="99" spans="2:2" x14ac:dyDescent="0.25">
      <c r="B99" s="4"/>
    </row>
    <row r="100" spans="2:2" x14ac:dyDescent="0.25">
      <c r="B100" s="4"/>
    </row>
    <row r="101" spans="2:2" x14ac:dyDescent="0.25">
      <c r="B101" s="4"/>
    </row>
    <row r="102" spans="2:2" x14ac:dyDescent="0.25">
      <c r="B102" s="4"/>
    </row>
    <row r="103" spans="2:2" x14ac:dyDescent="0.25">
      <c r="B103" s="4"/>
    </row>
    <row r="104" spans="2:2" x14ac:dyDescent="0.25">
      <c r="B104" s="4"/>
    </row>
    <row r="105" spans="2:2" x14ac:dyDescent="0.25">
      <c r="B105" s="4"/>
    </row>
    <row r="106" spans="2:2" x14ac:dyDescent="0.25">
      <c r="B106" s="4"/>
    </row>
    <row r="107" spans="2:2" x14ac:dyDescent="0.25">
      <c r="B107" s="4"/>
    </row>
    <row r="108" spans="2:2" x14ac:dyDescent="0.25">
      <c r="B108" s="4"/>
    </row>
    <row r="109" spans="2:2" x14ac:dyDescent="0.25">
      <c r="B109" s="4"/>
    </row>
    <row r="110" spans="2:2" x14ac:dyDescent="0.25">
      <c r="B110" s="4"/>
    </row>
    <row r="111" spans="2:2" x14ac:dyDescent="0.25">
      <c r="B111" s="4"/>
    </row>
    <row r="112" spans="2:2" x14ac:dyDescent="0.25">
      <c r="B112" s="4"/>
    </row>
    <row r="113" spans="2:2" x14ac:dyDescent="0.25">
      <c r="B113" s="4"/>
    </row>
    <row r="114" spans="2:2" x14ac:dyDescent="0.25">
      <c r="B114" s="4"/>
    </row>
    <row r="115" spans="2:2" x14ac:dyDescent="0.25">
      <c r="B115" s="4"/>
    </row>
    <row r="116" spans="2:2" x14ac:dyDescent="0.25">
      <c r="B116" s="4"/>
    </row>
    <row r="117" spans="2:2" x14ac:dyDescent="0.25">
      <c r="B117" s="4"/>
    </row>
    <row r="118" spans="2:2" x14ac:dyDescent="0.25">
      <c r="B118" s="4"/>
    </row>
    <row r="119" spans="2:2" x14ac:dyDescent="0.25">
      <c r="B119" s="4"/>
    </row>
    <row r="120" spans="2:2" x14ac:dyDescent="0.25">
      <c r="B120" s="4"/>
    </row>
    <row r="121" spans="2:2" x14ac:dyDescent="0.25">
      <c r="B121" s="4"/>
    </row>
    <row r="122" spans="2:2" x14ac:dyDescent="0.25">
      <c r="B122" s="4"/>
    </row>
    <row r="123" spans="2:2" x14ac:dyDescent="0.25">
      <c r="B123" s="4"/>
    </row>
    <row r="124" spans="2:2" x14ac:dyDescent="0.25">
      <c r="B124" s="4"/>
    </row>
    <row r="125" spans="2:2" x14ac:dyDescent="0.25">
      <c r="B125" s="4"/>
    </row>
    <row r="126" spans="2:2" x14ac:dyDescent="0.25">
      <c r="B126" s="4"/>
    </row>
    <row r="127" spans="2:2" x14ac:dyDescent="0.25">
      <c r="B127" s="4"/>
    </row>
    <row r="128" spans="2:2" x14ac:dyDescent="0.25">
      <c r="B128" s="4"/>
    </row>
    <row r="129" spans="2:2" x14ac:dyDescent="0.25">
      <c r="B129" s="4"/>
    </row>
    <row r="130" spans="2:2" x14ac:dyDescent="0.25">
      <c r="B130" s="4"/>
    </row>
    <row r="131" spans="2:2" x14ac:dyDescent="0.25">
      <c r="B131" s="4"/>
    </row>
    <row r="132" spans="2:2" x14ac:dyDescent="0.25">
      <c r="B132" s="4"/>
    </row>
    <row r="133" spans="2:2" x14ac:dyDescent="0.25">
      <c r="B133" s="4"/>
    </row>
    <row r="134" spans="2:2" x14ac:dyDescent="0.25">
      <c r="B134" s="4"/>
    </row>
    <row r="135" spans="2:2" x14ac:dyDescent="0.25">
      <c r="B135" s="4"/>
    </row>
    <row r="136" spans="2:2" x14ac:dyDescent="0.25">
      <c r="B136" s="4"/>
    </row>
    <row r="137" spans="2:2" x14ac:dyDescent="0.25">
      <c r="B137" s="4"/>
    </row>
    <row r="138" spans="2:2" x14ac:dyDescent="0.25">
      <c r="B138" s="4"/>
    </row>
    <row r="139" spans="2:2" x14ac:dyDescent="0.25">
      <c r="B139" s="4"/>
    </row>
    <row r="140" spans="2:2" x14ac:dyDescent="0.25">
      <c r="B140" s="4"/>
    </row>
    <row r="141" spans="2:2" x14ac:dyDescent="0.25">
      <c r="B141" s="4"/>
    </row>
    <row r="142" spans="2:2" x14ac:dyDescent="0.25">
      <c r="B142" s="4"/>
    </row>
    <row r="143" spans="2:2" x14ac:dyDescent="0.25">
      <c r="B143" s="4"/>
    </row>
    <row r="144" spans="2:2" x14ac:dyDescent="0.25">
      <c r="B144" s="4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&amp;L&amp;D&amp;CNACHNAME VORNAME&amp;R&amp;A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4"/>
  <sheetViews>
    <sheetView zoomScale="130" zoomScaleNormal="130" workbookViewId="0">
      <selection activeCell="F20" sqref="F20"/>
    </sheetView>
  </sheetViews>
  <sheetFormatPr baseColWidth="10" defaultRowHeight="15" x14ac:dyDescent="0.25"/>
  <cols>
    <col min="1" max="1" width="5.42578125" bestFit="1" customWidth="1"/>
    <col min="2" max="2" width="13.42578125" bestFit="1" customWidth="1"/>
    <col min="3" max="3" width="9.28515625" bestFit="1" customWidth="1"/>
    <col min="4" max="4" width="14" bestFit="1" customWidth="1"/>
    <col min="5" max="5" width="13.85546875" customWidth="1"/>
    <col min="6" max="6" width="20.140625" customWidth="1"/>
    <col min="7" max="7" width="16.85546875" bestFit="1" customWidth="1"/>
  </cols>
  <sheetData>
    <row r="1" spans="1:6" ht="21" x14ac:dyDescent="0.35">
      <c r="A1" s="49" t="s">
        <v>242</v>
      </c>
      <c r="B1" s="49"/>
      <c r="C1" s="49"/>
      <c r="D1" s="49"/>
      <c r="E1" s="49"/>
      <c r="F1" s="49"/>
    </row>
    <row r="2" spans="1:6" ht="48" customHeight="1" x14ac:dyDescent="0.25">
      <c r="A2" s="9" t="s">
        <v>241</v>
      </c>
      <c r="B2" s="9" t="s">
        <v>228</v>
      </c>
      <c r="C2" s="24" t="s">
        <v>240</v>
      </c>
      <c r="D2" s="24" t="s">
        <v>259</v>
      </c>
      <c r="E2" s="24" t="s">
        <v>262</v>
      </c>
      <c r="F2" s="25" t="s">
        <v>269</v>
      </c>
    </row>
    <row r="3" spans="1:6" x14ac:dyDescent="0.25">
      <c r="A3" s="6">
        <v>1972</v>
      </c>
      <c r="B3" s="6" t="s">
        <v>172</v>
      </c>
      <c r="C3" s="26">
        <v>121</v>
      </c>
      <c r="D3" s="26">
        <v>7173</v>
      </c>
      <c r="E3" s="26">
        <v>163</v>
      </c>
      <c r="F3" s="27">
        <f>E3/D3</f>
        <v>2.2724104279938658E-2</v>
      </c>
    </row>
    <row r="4" spans="1:6" x14ac:dyDescent="0.25">
      <c r="A4" s="6">
        <v>1976</v>
      </c>
      <c r="B4" s="6" t="s">
        <v>239</v>
      </c>
      <c r="C4" s="26">
        <v>92</v>
      </c>
      <c r="D4" s="26">
        <v>6028</v>
      </c>
      <c r="E4" s="26">
        <v>57</v>
      </c>
      <c r="F4" s="27">
        <f t="shared" ref="F4:F12" si="0">E4/D4</f>
        <v>9.4558725945587258E-3</v>
      </c>
    </row>
    <row r="5" spans="1:6" x14ac:dyDescent="0.25">
      <c r="A5" s="6">
        <v>1980</v>
      </c>
      <c r="B5" s="6" t="s">
        <v>176</v>
      </c>
      <c r="C5" s="26">
        <v>80</v>
      </c>
      <c r="D5" s="26">
        <v>5217</v>
      </c>
      <c r="E5" s="26">
        <v>83</v>
      </c>
      <c r="F5" s="27">
        <f t="shared" si="0"/>
        <v>1.5909526547824421E-2</v>
      </c>
    </row>
    <row r="6" spans="1:6" x14ac:dyDescent="0.25">
      <c r="A6" s="6">
        <v>1984</v>
      </c>
      <c r="B6" s="6" t="s">
        <v>180</v>
      </c>
      <c r="C6" s="26">
        <v>140</v>
      </c>
      <c r="D6" s="26">
        <v>6797</v>
      </c>
      <c r="E6" s="26">
        <v>137</v>
      </c>
      <c r="F6" s="27">
        <f t="shared" si="0"/>
        <v>2.0155951154921289E-2</v>
      </c>
    </row>
    <row r="7" spans="1:6" x14ac:dyDescent="0.25">
      <c r="A7" s="6">
        <v>1988</v>
      </c>
      <c r="B7" s="6" t="s">
        <v>125</v>
      </c>
      <c r="C7" s="26">
        <v>159</v>
      </c>
      <c r="D7" s="26">
        <v>8465</v>
      </c>
      <c r="E7" s="26">
        <v>98</v>
      </c>
      <c r="F7" s="27">
        <f t="shared" si="0"/>
        <v>1.1577082102776137E-2</v>
      </c>
    </row>
    <row r="8" spans="1:6" x14ac:dyDescent="0.25">
      <c r="A8" s="6">
        <v>1992</v>
      </c>
      <c r="B8" s="6" t="s">
        <v>225</v>
      </c>
      <c r="C8" s="26">
        <v>169</v>
      </c>
      <c r="D8" s="26">
        <v>9367</v>
      </c>
      <c r="E8" s="26">
        <v>109</v>
      </c>
      <c r="F8" s="27">
        <f t="shared" si="0"/>
        <v>1.1636596562399914E-2</v>
      </c>
    </row>
    <row r="9" spans="1:6" x14ac:dyDescent="0.25">
      <c r="A9" s="6">
        <v>1996</v>
      </c>
      <c r="B9" s="6" t="s">
        <v>238</v>
      </c>
      <c r="C9" s="26">
        <v>197</v>
      </c>
      <c r="D9" s="26">
        <v>10318</v>
      </c>
      <c r="E9" s="26">
        <v>119</v>
      </c>
      <c r="F9" s="27">
        <f t="shared" si="0"/>
        <v>1.1533242876526458E-2</v>
      </c>
    </row>
    <row r="10" spans="1:6" x14ac:dyDescent="0.25">
      <c r="A10" s="6">
        <v>2000</v>
      </c>
      <c r="B10" s="6" t="s">
        <v>237</v>
      </c>
      <c r="C10" s="26">
        <v>199</v>
      </c>
      <c r="D10" s="26">
        <v>10651</v>
      </c>
      <c r="E10" s="26">
        <v>106</v>
      </c>
      <c r="F10" s="27">
        <f t="shared" si="0"/>
        <v>9.9521171720965175E-3</v>
      </c>
    </row>
    <row r="11" spans="1:6" x14ac:dyDescent="0.25">
      <c r="A11" s="6">
        <v>2004</v>
      </c>
      <c r="B11" s="6" t="s">
        <v>236</v>
      </c>
      <c r="C11" s="26">
        <v>202</v>
      </c>
      <c r="D11" s="26">
        <v>10500</v>
      </c>
      <c r="E11" s="26">
        <v>98</v>
      </c>
      <c r="F11" s="27">
        <f t="shared" si="0"/>
        <v>9.3333333333333341E-3</v>
      </c>
    </row>
    <row r="12" spans="1:6" x14ac:dyDescent="0.25">
      <c r="A12" s="6">
        <v>2008</v>
      </c>
      <c r="B12" s="6" t="s">
        <v>146</v>
      </c>
      <c r="C12" s="26">
        <v>204</v>
      </c>
      <c r="D12" s="26">
        <v>11126</v>
      </c>
      <c r="E12" s="26">
        <v>85</v>
      </c>
      <c r="F12" s="27">
        <f t="shared" si="0"/>
        <v>7.6397627179579366E-3</v>
      </c>
    </row>
    <row r="13" spans="1:6" x14ac:dyDescent="0.25">
      <c r="A13" s="6">
        <v>2012</v>
      </c>
      <c r="B13" s="6" t="s">
        <v>183</v>
      </c>
      <c r="C13" s="6"/>
      <c r="D13" s="6"/>
      <c r="E13" s="6"/>
      <c r="F13" s="30"/>
    </row>
    <row r="14" spans="1:6" x14ac:dyDescent="0.25">
      <c r="A14" s="6">
        <v>2016</v>
      </c>
      <c r="B14" s="6" t="s">
        <v>235</v>
      </c>
      <c r="C14" s="6"/>
      <c r="D14" s="6"/>
      <c r="E14" s="6"/>
      <c r="F14" s="30"/>
    </row>
  </sheetData>
  <mergeCells count="1">
    <mergeCell ref="A1:F1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&amp;L&amp;D&amp;CNACHNAME VORNAME&amp;R&amp;A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opLeftCell="A7" zoomScale="115" zoomScaleNormal="115" workbookViewId="0">
      <selection activeCell="H9" sqref="H9"/>
    </sheetView>
  </sheetViews>
  <sheetFormatPr baseColWidth="10" defaultRowHeight="15" x14ac:dyDescent="0.25"/>
  <cols>
    <col min="1" max="1" width="15" bestFit="1" customWidth="1"/>
    <col min="2" max="3" width="10.140625" customWidth="1"/>
    <col min="4" max="4" width="10" customWidth="1"/>
    <col min="5" max="5" width="8.85546875" customWidth="1"/>
    <col min="6" max="6" width="15.85546875" bestFit="1" customWidth="1"/>
    <col min="8" max="8" width="16.42578125" bestFit="1" customWidth="1"/>
  </cols>
  <sheetData>
    <row r="1" spans="1:9" ht="48.75" customHeight="1" x14ac:dyDescent="0.25">
      <c r="A1" s="50" t="s">
        <v>265</v>
      </c>
      <c r="B1" s="50"/>
      <c r="C1" s="50"/>
      <c r="D1" s="50"/>
      <c r="E1" s="50"/>
      <c r="F1" s="50"/>
      <c r="H1" s="8" t="s">
        <v>253</v>
      </c>
      <c r="I1" s="1" t="s">
        <v>252</v>
      </c>
    </row>
    <row r="2" spans="1:9" ht="36" customHeight="1" x14ac:dyDescent="0.25">
      <c r="A2" s="9" t="s">
        <v>2</v>
      </c>
      <c r="B2" s="9" t="s">
        <v>72</v>
      </c>
      <c r="C2" s="9" t="s">
        <v>73</v>
      </c>
      <c r="D2" s="9" t="s">
        <v>74</v>
      </c>
      <c r="E2" s="9" t="s">
        <v>75</v>
      </c>
      <c r="F2" s="24" t="s">
        <v>263</v>
      </c>
      <c r="G2" s="1"/>
    </row>
    <row r="3" spans="1:9" x14ac:dyDescent="0.25">
      <c r="A3" s="6" t="s">
        <v>86</v>
      </c>
      <c r="B3" s="6">
        <v>16</v>
      </c>
      <c r="C3" s="6">
        <v>19</v>
      </c>
      <c r="D3" s="6">
        <v>13</v>
      </c>
      <c r="E3" s="10">
        <f>SUM(B3:D3)</f>
        <v>48</v>
      </c>
      <c r="F3" s="11">
        <f>RANK(E3,$E$3:$E$20,0)</f>
        <v>1</v>
      </c>
    </row>
    <row r="4" spans="1:9" x14ac:dyDescent="0.25">
      <c r="A4" s="6" t="s">
        <v>66</v>
      </c>
      <c r="B4" s="6">
        <v>6</v>
      </c>
      <c r="C4" s="6">
        <v>8</v>
      </c>
      <c r="D4" s="6">
        <v>9</v>
      </c>
      <c r="E4" s="10">
        <f>SUM(B4:D4)</f>
        <v>23</v>
      </c>
      <c r="F4" s="11">
        <f>RANK(E4,$E$3:$E$20,0)</f>
        <v>2</v>
      </c>
    </row>
    <row r="5" spans="1:9" x14ac:dyDescent="0.25">
      <c r="A5" s="6" t="s">
        <v>83</v>
      </c>
      <c r="B5" s="6">
        <v>4</v>
      </c>
      <c r="C5" s="6">
        <v>10</v>
      </c>
      <c r="D5" s="6">
        <v>9</v>
      </c>
      <c r="E5" s="10">
        <f>SUM(B5:D5)</f>
        <v>23</v>
      </c>
      <c r="F5" s="11">
        <f>RANK(E5,$E$3:$E$20,0)</f>
        <v>2</v>
      </c>
    </row>
    <row r="6" spans="1:9" x14ac:dyDescent="0.25">
      <c r="A6" s="6" t="s">
        <v>85</v>
      </c>
      <c r="B6" s="6">
        <v>6</v>
      </c>
      <c r="C6" s="6">
        <v>6</v>
      </c>
      <c r="D6" s="43">
        <v>8</v>
      </c>
      <c r="E6" s="10">
        <f>SUM(B6:D6)</f>
        <v>20</v>
      </c>
      <c r="F6" s="11">
        <f>RANK(E6,$E$3:$E$20,0)</f>
        <v>4</v>
      </c>
    </row>
    <row r="7" spans="1:9" x14ac:dyDescent="0.25">
      <c r="A7" s="6" t="s">
        <v>84</v>
      </c>
      <c r="B7" s="6">
        <v>4</v>
      </c>
      <c r="C7" s="6">
        <v>4</v>
      </c>
      <c r="D7" s="6">
        <v>6</v>
      </c>
      <c r="E7" s="10">
        <f>SUM(B7:D7)</f>
        <v>14</v>
      </c>
      <c r="F7" s="11">
        <f>RANK(E7,$E$3:$E$20,0)</f>
        <v>5</v>
      </c>
    </row>
    <row r="8" spans="1:9" x14ac:dyDescent="0.25">
      <c r="A8" s="6" t="s">
        <v>82</v>
      </c>
      <c r="B8" s="6">
        <v>3</v>
      </c>
      <c r="C8" s="6">
        <v>6</v>
      </c>
      <c r="D8" s="6">
        <v>4</v>
      </c>
      <c r="E8" s="10">
        <f>SUM(B8:D8)</f>
        <v>13</v>
      </c>
      <c r="F8" s="11">
        <f>RANK(E8,$E$3:$E$20,0)</f>
        <v>6</v>
      </c>
    </row>
    <row r="9" spans="1:9" x14ac:dyDescent="0.25">
      <c r="A9" s="6" t="s">
        <v>76</v>
      </c>
      <c r="B9" s="6">
        <v>1</v>
      </c>
      <c r="C9" s="6">
        <v>4</v>
      </c>
      <c r="D9" s="6">
        <v>3</v>
      </c>
      <c r="E9" s="10">
        <f>SUM(B9:D9)</f>
        <v>8</v>
      </c>
      <c r="F9" s="11">
        <f>RANK(E9,$E$3:$E$20,0)</f>
        <v>7</v>
      </c>
    </row>
    <row r="10" spans="1:9" x14ac:dyDescent="0.25">
      <c r="A10" s="6" t="s">
        <v>81</v>
      </c>
      <c r="B10" s="6">
        <v>0</v>
      </c>
      <c r="C10" s="6">
        <v>6</v>
      </c>
      <c r="D10" s="6">
        <v>2</v>
      </c>
      <c r="E10" s="10">
        <f>SUM(B10:D10)</f>
        <v>8</v>
      </c>
      <c r="F10" s="11">
        <f>RANK(E10,$E$3:$E$20,0)</f>
        <v>7</v>
      </c>
    </row>
    <row r="11" spans="1:9" x14ac:dyDescent="0.25">
      <c r="A11" s="6" t="s">
        <v>80</v>
      </c>
      <c r="B11" s="6">
        <v>1</v>
      </c>
      <c r="C11" s="6">
        <v>1</v>
      </c>
      <c r="D11" s="6">
        <v>2</v>
      </c>
      <c r="E11" s="10">
        <f>SUM(B11:D11)</f>
        <v>4</v>
      </c>
      <c r="F11" s="11">
        <f>RANK(E11,$E$3:$E$20,0)</f>
        <v>9</v>
      </c>
    </row>
    <row r="12" spans="1:9" x14ac:dyDescent="0.25">
      <c r="A12" s="6" t="s">
        <v>78</v>
      </c>
      <c r="B12" s="6">
        <v>0</v>
      </c>
      <c r="C12" s="6">
        <v>2</v>
      </c>
      <c r="D12" s="6">
        <v>2</v>
      </c>
      <c r="E12" s="10">
        <f>SUM(B12:D12)</f>
        <v>4</v>
      </c>
      <c r="F12" s="11">
        <f>RANK(E12,$E$3:$E$20,0)</f>
        <v>9</v>
      </c>
    </row>
    <row r="13" spans="1:9" x14ac:dyDescent="0.25">
      <c r="A13" s="6" t="s">
        <v>19</v>
      </c>
      <c r="B13" s="6">
        <v>2</v>
      </c>
      <c r="C13" s="6">
        <v>0</v>
      </c>
      <c r="D13" s="6">
        <v>1</v>
      </c>
      <c r="E13" s="10">
        <f>SUM(B13:D13)</f>
        <v>3</v>
      </c>
      <c r="F13" s="11">
        <f>RANK(E13,$E$3:$E$20,0)</f>
        <v>11</v>
      </c>
    </row>
    <row r="14" spans="1:9" x14ac:dyDescent="0.25">
      <c r="A14" s="6" t="s">
        <v>16</v>
      </c>
      <c r="B14" s="6">
        <v>1</v>
      </c>
      <c r="C14" s="6">
        <v>1</v>
      </c>
      <c r="D14" s="6">
        <v>1</v>
      </c>
      <c r="E14" s="10">
        <f>SUM(B14:D14)</f>
        <v>3</v>
      </c>
      <c r="F14" s="11">
        <f>RANK(E14,$E$3:$E$20,0)</f>
        <v>11</v>
      </c>
    </row>
    <row r="15" spans="1:9" x14ac:dyDescent="0.25">
      <c r="A15" s="6" t="s">
        <v>33</v>
      </c>
      <c r="B15" s="6">
        <v>1</v>
      </c>
      <c r="C15" s="6">
        <v>0</v>
      </c>
      <c r="D15" s="6">
        <v>2</v>
      </c>
      <c r="E15" s="10">
        <f>SUM(B15:D15)</f>
        <v>3</v>
      </c>
      <c r="F15" s="11">
        <f>RANK(E15,$E$3:$E$20,0)</f>
        <v>11</v>
      </c>
    </row>
    <row r="16" spans="1:9" x14ac:dyDescent="0.25">
      <c r="A16" s="6" t="s">
        <v>77</v>
      </c>
      <c r="B16" s="6">
        <v>0</v>
      </c>
      <c r="C16" s="6">
        <v>1</v>
      </c>
      <c r="D16" s="6">
        <v>0</v>
      </c>
      <c r="E16" s="10">
        <f>SUM(B16:D16)</f>
        <v>1</v>
      </c>
      <c r="F16" s="11">
        <f>RANK(E16,$E$3:$E$20,0)</f>
        <v>14</v>
      </c>
    </row>
    <row r="17" spans="1:6" x14ac:dyDescent="0.25">
      <c r="A17" s="6" t="s">
        <v>38</v>
      </c>
      <c r="B17" s="6">
        <v>0</v>
      </c>
      <c r="C17" s="6">
        <v>1</v>
      </c>
      <c r="D17" s="6">
        <v>0</v>
      </c>
      <c r="E17" s="10">
        <f>SUM(B17:D17)</f>
        <v>1</v>
      </c>
      <c r="F17" s="11">
        <f>RANK(E17,$E$3:$E$20,0)</f>
        <v>14</v>
      </c>
    </row>
    <row r="18" spans="1:6" x14ac:dyDescent="0.25">
      <c r="A18" s="6" t="s">
        <v>25</v>
      </c>
      <c r="B18" s="6">
        <v>0</v>
      </c>
      <c r="C18" s="6">
        <v>0</v>
      </c>
      <c r="D18" s="6">
        <v>1</v>
      </c>
      <c r="E18" s="10">
        <f>SUM(B18:D18)</f>
        <v>1</v>
      </c>
      <c r="F18" s="11">
        <f>RANK(E18,$E$3:$E$20,0)</f>
        <v>14</v>
      </c>
    </row>
    <row r="19" spans="1:6" x14ac:dyDescent="0.25">
      <c r="A19" s="6" t="s">
        <v>79</v>
      </c>
      <c r="B19" s="6">
        <v>0</v>
      </c>
      <c r="C19" s="6">
        <v>0</v>
      </c>
      <c r="D19" s="6">
        <v>1</v>
      </c>
      <c r="E19" s="10">
        <f>SUM(B19:D19)</f>
        <v>1</v>
      </c>
      <c r="F19" s="11">
        <f>RANK(E19,$E$3:$E$20,0)</f>
        <v>14</v>
      </c>
    </row>
    <row r="20" spans="1:6" x14ac:dyDescent="0.25">
      <c r="A20" s="6" t="s">
        <v>48</v>
      </c>
      <c r="B20" s="6">
        <v>0</v>
      </c>
      <c r="C20" s="6">
        <v>0</v>
      </c>
      <c r="D20" s="6">
        <v>1</v>
      </c>
      <c r="E20" s="10">
        <f>SUM(B20:D20)</f>
        <v>1</v>
      </c>
      <c r="F20" s="11">
        <f>RANK(E20,$E$3:$E$20,0)</f>
        <v>14</v>
      </c>
    </row>
    <row r="21" spans="1:6" ht="8.25" customHeight="1" x14ac:dyDescent="0.25">
      <c r="A21" s="6"/>
      <c r="B21" s="6"/>
      <c r="C21" s="6"/>
      <c r="D21" s="6"/>
      <c r="E21" s="6"/>
      <c r="F21" s="6"/>
    </row>
    <row r="22" spans="1:6" x14ac:dyDescent="0.25">
      <c r="A22" s="12" t="s">
        <v>75</v>
      </c>
      <c r="B22" s="10">
        <f>SUM(B3:B20)</f>
        <v>45</v>
      </c>
      <c r="C22" s="10">
        <f>SUM(C3:C20)</f>
        <v>69</v>
      </c>
      <c r="D22" s="10">
        <f>SUM(D3:D20)</f>
        <v>65</v>
      </c>
      <c r="E22" s="10">
        <f t="shared" ref="E3:E22" si="0">SUM(B22:D22)</f>
        <v>179</v>
      </c>
      <c r="F22" s="6"/>
    </row>
  </sheetData>
  <sortState ref="A2:F20">
    <sortCondition descending="1" ref="E2:E20"/>
    <sortCondition descending="1" ref="B2:B20"/>
    <sortCondition descending="1" ref="C2:C20"/>
  </sortState>
  <mergeCells count="1">
    <mergeCell ref="A1:F1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&amp;L&amp;D&amp;CNACHNAME VORNAME&amp;R&amp;A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G47"/>
  <sheetViews>
    <sheetView zoomScaleNormal="100" workbookViewId="0">
      <selection activeCell="H62" sqref="H62"/>
    </sheetView>
  </sheetViews>
  <sheetFormatPr baseColWidth="10" defaultRowHeight="15" x14ac:dyDescent="0.25"/>
  <cols>
    <col min="1" max="1" width="20.42578125" bestFit="1" customWidth="1"/>
    <col min="2" max="2" width="34.85546875" customWidth="1"/>
    <col min="3" max="3" width="24.140625" bestFit="1" customWidth="1"/>
    <col min="4" max="4" width="4.140625" bestFit="1" customWidth="1"/>
    <col min="5" max="5" width="5.140625" bestFit="1" customWidth="1"/>
    <col min="6" max="6" width="11.140625" bestFit="1" customWidth="1"/>
    <col min="7" max="7" width="16.28515625" bestFit="1" customWidth="1"/>
  </cols>
  <sheetData>
    <row r="1" spans="1:7" ht="15.75" x14ac:dyDescent="0.25">
      <c r="A1" s="45" t="s">
        <v>266</v>
      </c>
      <c r="B1" s="46"/>
      <c r="C1" s="45" t="s">
        <v>267</v>
      </c>
    </row>
    <row r="2" spans="1:7" ht="18.75" customHeight="1" x14ac:dyDescent="0.25">
      <c r="A2" s="47" t="s">
        <v>260</v>
      </c>
      <c r="B2" s="47"/>
      <c r="C2" s="28">
        <f>COUNTIF(E8:E45,"USA")</f>
        <v>6</v>
      </c>
    </row>
    <row r="3" spans="1:7" ht="18.75" customHeight="1" x14ac:dyDescent="0.25">
      <c r="A3" s="48" t="s">
        <v>264</v>
      </c>
      <c r="B3" s="47"/>
      <c r="C3" s="44">
        <v>40684</v>
      </c>
    </row>
    <row r="4" spans="1:7" ht="37.5" customHeight="1" x14ac:dyDescent="0.25">
      <c r="A4" s="52" t="s">
        <v>261</v>
      </c>
      <c r="B4" s="52"/>
      <c r="C4" s="29" t="s">
        <v>218</v>
      </c>
    </row>
    <row r="6" spans="1:7" s="3" customFormat="1" ht="21" x14ac:dyDescent="0.35">
      <c r="A6" s="51" t="s">
        <v>258</v>
      </c>
      <c r="B6" s="51"/>
      <c r="C6" s="51"/>
      <c r="D6" s="51"/>
      <c r="E6" s="51"/>
      <c r="F6" s="51"/>
      <c r="G6" s="51"/>
    </row>
    <row r="7" spans="1:7" s="1" customFormat="1" x14ac:dyDescent="0.25">
      <c r="A7" s="1" t="s">
        <v>234</v>
      </c>
      <c r="B7" s="1" t="s">
        <v>233</v>
      </c>
      <c r="C7" s="1" t="s">
        <v>232</v>
      </c>
      <c r="D7" s="1" t="s">
        <v>231</v>
      </c>
      <c r="E7" s="1" t="s">
        <v>230</v>
      </c>
      <c r="F7" s="1" t="s">
        <v>229</v>
      </c>
      <c r="G7" s="1" t="s">
        <v>228</v>
      </c>
    </row>
    <row r="8" spans="1:7" x14ac:dyDescent="0.25">
      <c r="A8" t="s">
        <v>120</v>
      </c>
      <c r="B8" t="s">
        <v>212</v>
      </c>
      <c r="C8" t="s">
        <v>211</v>
      </c>
      <c r="D8" t="s">
        <v>89</v>
      </c>
      <c r="E8" t="s">
        <v>166</v>
      </c>
      <c r="F8" s="2">
        <v>31326</v>
      </c>
      <c r="G8" t="s">
        <v>210</v>
      </c>
    </row>
    <row r="9" spans="1:7" hidden="1" x14ac:dyDescent="0.25">
      <c r="A9" t="s">
        <v>207</v>
      </c>
      <c r="B9" t="s">
        <v>206</v>
      </c>
      <c r="C9" t="s">
        <v>205</v>
      </c>
      <c r="D9" t="s">
        <v>89</v>
      </c>
      <c r="E9" t="s">
        <v>122</v>
      </c>
      <c r="F9" s="2">
        <v>34921</v>
      </c>
      <c r="G9" t="s">
        <v>204</v>
      </c>
    </row>
    <row r="10" spans="1:7" hidden="1" x14ac:dyDescent="0.25">
      <c r="A10" t="s">
        <v>111</v>
      </c>
      <c r="B10" t="s">
        <v>203</v>
      </c>
      <c r="C10" t="s">
        <v>202</v>
      </c>
      <c r="D10" t="s">
        <v>89</v>
      </c>
      <c r="E10" t="s">
        <v>201</v>
      </c>
      <c r="F10" s="2">
        <v>40684</v>
      </c>
      <c r="G10" t="s">
        <v>200</v>
      </c>
    </row>
    <row r="11" spans="1:7" x14ac:dyDescent="0.25">
      <c r="A11" t="s">
        <v>196</v>
      </c>
      <c r="B11" t="s">
        <v>195</v>
      </c>
      <c r="C11" t="s">
        <v>126</v>
      </c>
      <c r="D11" t="s">
        <v>89</v>
      </c>
      <c r="E11" t="s">
        <v>98</v>
      </c>
      <c r="F11" s="2">
        <v>32340</v>
      </c>
      <c r="G11" t="s">
        <v>194</v>
      </c>
    </row>
    <row r="12" spans="1:7" hidden="1" x14ac:dyDescent="0.25">
      <c r="A12" t="s">
        <v>102</v>
      </c>
      <c r="B12" t="s">
        <v>190</v>
      </c>
      <c r="C12" t="s">
        <v>189</v>
      </c>
      <c r="D12" t="s">
        <v>89</v>
      </c>
      <c r="E12" t="s">
        <v>108</v>
      </c>
      <c r="F12" s="2">
        <v>32305</v>
      </c>
      <c r="G12" t="s">
        <v>188</v>
      </c>
    </row>
    <row r="13" spans="1:7" hidden="1" x14ac:dyDescent="0.25">
      <c r="A13" t="s">
        <v>187</v>
      </c>
      <c r="B13" t="s">
        <v>186</v>
      </c>
      <c r="C13" t="s">
        <v>185</v>
      </c>
      <c r="D13" t="s">
        <v>89</v>
      </c>
      <c r="E13" t="s">
        <v>184</v>
      </c>
      <c r="F13" s="2">
        <v>37724</v>
      </c>
      <c r="G13" t="s">
        <v>183</v>
      </c>
    </row>
    <row r="14" spans="1:7" hidden="1" x14ac:dyDescent="0.25">
      <c r="A14" t="s">
        <v>179</v>
      </c>
      <c r="B14" t="s">
        <v>178</v>
      </c>
      <c r="C14" t="s">
        <v>177</v>
      </c>
      <c r="D14" t="s">
        <v>89</v>
      </c>
      <c r="E14" t="s">
        <v>108</v>
      </c>
      <c r="F14" s="2">
        <v>31935</v>
      </c>
      <c r="G14" t="s">
        <v>176</v>
      </c>
    </row>
    <row r="15" spans="1:7" hidden="1" x14ac:dyDescent="0.25">
      <c r="A15" t="s">
        <v>145</v>
      </c>
      <c r="B15" t="s">
        <v>175</v>
      </c>
      <c r="C15" t="s">
        <v>174</v>
      </c>
      <c r="D15" t="s">
        <v>89</v>
      </c>
      <c r="E15" t="s">
        <v>173</v>
      </c>
      <c r="F15" s="2">
        <v>30523</v>
      </c>
      <c r="G15" t="s">
        <v>172</v>
      </c>
    </row>
    <row r="16" spans="1:7" hidden="1" x14ac:dyDescent="0.25">
      <c r="A16" t="s">
        <v>169</v>
      </c>
      <c r="B16" t="s">
        <v>168</v>
      </c>
      <c r="C16" t="s">
        <v>167</v>
      </c>
      <c r="D16" t="s">
        <v>89</v>
      </c>
      <c r="E16" t="s">
        <v>166</v>
      </c>
      <c r="F16" s="2">
        <v>32333</v>
      </c>
      <c r="G16" t="s">
        <v>165</v>
      </c>
    </row>
    <row r="17" spans="1:7" hidden="1" x14ac:dyDescent="0.25">
      <c r="A17" t="s">
        <v>164</v>
      </c>
      <c r="B17" t="s">
        <v>163</v>
      </c>
      <c r="C17" t="s">
        <v>162</v>
      </c>
      <c r="D17" t="s">
        <v>89</v>
      </c>
      <c r="E17" t="s">
        <v>161</v>
      </c>
      <c r="F17" s="2">
        <v>39605</v>
      </c>
      <c r="G17" t="s">
        <v>160</v>
      </c>
    </row>
    <row r="18" spans="1:7" hidden="1" x14ac:dyDescent="0.25">
      <c r="A18" t="s">
        <v>155</v>
      </c>
      <c r="B18" t="s">
        <v>154</v>
      </c>
      <c r="C18" t="s">
        <v>153</v>
      </c>
      <c r="D18" t="s">
        <v>89</v>
      </c>
      <c r="E18" t="s">
        <v>150</v>
      </c>
      <c r="F18" s="2">
        <v>34220</v>
      </c>
      <c r="G18" t="s">
        <v>146</v>
      </c>
    </row>
    <row r="19" spans="1:7" hidden="1" x14ac:dyDescent="0.25">
      <c r="A19" t="s">
        <v>140</v>
      </c>
      <c r="B19" t="s">
        <v>152</v>
      </c>
      <c r="C19" t="s">
        <v>151</v>
      </c>
      <c r="D19" t="s">
        <v>89</v>
      </c>
      <c r="E19" t="s">
        <v>150</v>
      </c>
      <c r="F19" s="2">
        <v>34223</v>
      </c>
      <c r="G19" t="s">
        <v>146</v>
      </c>
    </row>
    <row r="20" spans="1:7" hidden="1" x14ac:dyDescent="0.25">
      <c r="A20" t="s">
        <v>149</v>
      </c>
      <c r="B20" t="s">
        <v>148</v>
      </c>
      <c r="C20" t="s">
        <v>147</v>
      </c>
      <c r="D20" t="s">
        <v>89</v>
      </c>
      <c r="E20" t="s">
        <v>88</v>
      </c>
      <c r="F20" s="2">
        <v>39677</v>
      </c>
      <c r="G20" t="s">
        <v>146</v>
      </c>
    </row>
    <row r="21" spans="1:7" hidden="1" x14ac:dyDescent="0.25">
      <c r="A21" t="s">
        <v>133</v>
      </c>
      <c r="B21" t="s">
        <v>136</v>
      </c>
      <c r="C21" t="s">
        <v>135</v>
      </c>
      <c r="D21" t="s">
        <v>89</v>
      </c>
      <c r="E21" t="s">
        <v>113</v>
      </c>
      <c r="F21" s="2">
        <v>32019</v>
      </c>
      <c r="G21" t="s">
        <v>134</v>
      </c>
    </row>
    <row r="22" spans="1:7" x14ac:dyDescent="0.25">
      <c r="A22" t="s">
        <v>128</v>
      </c>
      <c r="B22" t="s">
        <v>127</v>
      </c>
      <c r="C22" t="s">
        <v>126</v>
      </c>
      <c r="D22" t="s">
        <v>89</v>
      </c>
      <c r="E22" t="s">
        <v>98</v>
      </c>
      <c r="F22" s="2">
        <v>32415</v>
      </c>
      <c r="G22" t="s">
        <v>125</v>
      </c>
    </row>
    <row r="23" spans="1:7" hidden="1" x14ac:dyDescent="0.25">
      <c r="A23" t="s">
        <v>116</v>
      </c>
      <c r="B23" t="s">
        <v>115</v>
      </c>
      <c r="C23" t="s">
        <v>114</v>
      </c>
      <c r="D23" t="s">
        <v>89</v>
      </c>
      <c r="E23" t="s">
        <v>113</v>
      </c>
      <c r="F23" s="2">
        <v>32375</v>
      </c>
      <c r="G23" t="s">
        <v>112</v>
      </c>
    </row>
    <row r="24" spans="1:7" hidden="1" x14ac:dyDescent="0.25">
      <c r="A24" t="s">
        <v>107</v>
      </c>
      <c r="B24" t="s">
        <v>106</v>
      </c>
      <c r="C24" t="s">
        <v>105</v>
      </c>
      <c r="D24" t="s">
        <v>89</v>
      </c>
      <c r="E24" t="s">
        <v>104</v>
      </c>
      <c r="F24" s="2">
        <v>39704</v>
      </c>
      <c r="G24" t="s">
        <v>103</v>
      </c>
    </row>
    <row r="25" spans="1:7" hidden="1" x14ac:dyDescent="0.25">
      <c r="A25" t="s">
        <v>96</v>
      </c>
      <c r="B25" t="s">
        <v>95</v>
      </c>
      <c r="C25" t="s">
        <v>94</v>
      </c>
      <c r="D25" t="s">
        <v>89</v>
      </c>
      <c r="E25" t="s">
        <v>88</v>
      </c>
      <c r="F25" s="2">
        <v>37841</v>
      </c>
      <c r="G25" t="s">
        <v>93</v>
      </c>
    </row>
    <row r="26" spans="1:7" hidden="1" x14ac:dyDescent="0.25">
      <c r="A26" t="s">
        <v>92</v>
      </c>
      <c r="B26" t="s">
        <v>91</v>
      </c>
      <c r="C26" t="s">
        <v>90</v>
      </c>
      <c r="D26" t="s">
        <v>89</v>
      </c>
      <c r="E26" t="s">
        <v>88</v>
      </c>
      <c r="F26" s="2">
        <v>40053</v>
      </c>
      <c r="G26" t="s">
        <v>87</v>
      </c>
    </row>
    <row r="27" spans="1:7" x14ac:dyDescent="0.25">
      <c r="A27" t="s">
        <v>96</v>
      </c>
      <c r="B27" t="s">
        <v>227</v>
      </c>
      <c r="C27" t="s">
        <v>226</v>
      </c>
      <c r="D27" t="s">
        <v>99</v>
      </c>
      <c r="E27" t="s">
        <v>98</v>
      </c>
      <c r="F27" s="2">
        <v>33822</v>
      </c>
      <c r="G27" t="s">
        <v>225</v>
      </c>
    </row>
    <row r="28" spans="1:7" hidden="1" x14ac:dyDescent="0.25">
      <c r="A28" t="s">
        <v>187</v>
      </c>
      <c r="B28" t="s">
        <v>220</v>
      </c>
      <c r="C28" t="s">
        <v>219</v>
      </c>
      <c r="D28" t="s">
        <v>99</v>
      </c>
      <c r="E28" t="s">
        <v>161</v>
      </c>
      <c r="F28" s="2">
        <v>39719</v>
      </c>
      <c r="G28" t="s">
        <v>218</v>
      </c>
    </row>
    <row r="29" spans="1:7" hidden="1" x14ac:dyDescent="0.25">
      <c r="A29" t="s">
        <v>196</v>
      </c>
      <c r="B29" t="s">
        <v>224</v>
      </c>
      <c r="C29" t="s">
        <v>222</v>
      </c>
      <c r="D29" t="s">
        <v>99</v>
      </c>
      <c r="E29" t="s">
        <v>221</v>
      </c>
      <c r="F29" s="2">
        <v>40041</v>
      </c>
      <c r="G29" t="s">
        <v>218</v>
      </c>
    </row>
    <row r="30" spans="1:7" hidden="1" x14ac:dyDescent="0.25">
      <c r="A30" t="s">
        <v>128</v>
      </c>
      <c r="B30" t="s">
        <v>223</v>
      </c>
      <c r="C30" t="s">
        <v>222</v>
      </c>
      <c r="D30" t="s">
        <v>99</v>
      </c>
      <c r="E30" t="s">
        <v>221</v>
      </c>
      <c r="F30" s="2">
        <v>40045</v>
      </c>
      <c r="G30" t="s">
        <v>218</v>
      </c>
    </row>
    <row r="31" spans="1:7" hidden="1" x14ac:dyDescent="0.25">
      <c r="A31" t="s">
        <v>155</v>
      </c>
      <c r="B31" t="s">
        <v>217</v>
      </c>
      <c r="C31" t="s">
        <v>198</v>
      </c>
      <c r="D31" t="s">
        <v>99</v>
      </c>
      <c r="E31" t="s">
        <v>161</v>
      </c>
      <c r="F31" s="2">
        <v>38590</v>
      </c>
      <c r="G31" t="s">
        <v>213</v>
      </c>
    </row>
    <row r="32" spans="1:7" hidden="1" x14ac:dyDescent="0.25">
      <c r="A32" t="s">
        <v>149</v>
      </c>
      <c r="B32" t="s">
        <v>216</v>
      </c>
      <c r="C32" t="s">
        <v>215</v>
      </c>
      <c r="D32" t="s">
        <v>99</v>
      </c>
      <c r="E32" t="s">
        <v>214</v>
      </c>
      <c r="F32" s="2">
        <v>38233</v>
      </c>
      <c r="G32" t="s">
        <v>213</v>
      </c>
    </row>
    <row r="33" spans="1:7" hidden="1" x14ac:dyDescent="0.25">
      <c r="A33" t="s">
        <v>207</v>
      </c>
      <c r="B33" t="s">
        <v>209</v>
      </c>
      <c r="C33" t="s">
        <v>208</v>
      </c>
      <c r="D33" t="s">
        <v>99</v>
      </c>
      <c r="E33" t="s">
        <v>184</v>
      </c>
      <c r="F33" s="2">
        <v>34918</v>
      </c>
      <c r="G33" t="s">
        <v>204</v>
      </c>
    </row>
    <row r="34" spans="1:7" hidden="1" x14ac:dyDescent="0.25">
      <c r="A34" t="s">
        <v>164</v>
      </c>
      <c r="B34" t="s">
        <v>199</v>
      </c>
      <c r="C34" t="s">
        <v>198</v>
      </c>
      <c r="D34" t="s">
        <v>99</v>
      </c>
      <c r="E34" t="s">
        <v>161</v>
      </c>
      <c r="F34" s="2">
        <v>38138</v>
      </c>
      <c r="G34" t="s">
        <v>197</v>
      </c>
    </row>
    <row r="35" spans="1:7" hidden="1" x14ac:dyDescent="0.25">
      <c r="A35" t="s">
        <v>107</v>
      </c>
      <c r="B35" t="s">
        <v>193</v>
      </c>
      <c r="C35" t="s">
        <v>192</v>
      </c>
      <c r="D35" t="s">
        <v>99</v>
      </c>
      <c r="E35" t="s">
        <v>104</v>
      </c>
      <c r="F35" s="2">
        <v>35210</v>
      </c>
      <c r="G35" t="s">
        <v>191</v>
      </c>
    </row>
    <row r="36" spans="1:7" x14ac:dyDescent="0.25">
      <c r="A36" t="s">
        <v>179</v>
      </c>
      <c r="B36" t="s">
        <v>182</v>
      </c>
      <c r="C36" t="s">
        <v>181</v>
      </c>
      <c r="D36" t="s">
        <v>99</v>
      </c>
      <c r="E36" t="s">
        <v>98</v>
      </c>
      <c r="F36" s="2">
        <v>33013</v>
      </c>
      <c r="G36" t="s">
        <v>180</v>
      </c>
    </row>
    <row r="37" spans="1:7" hidden="1" x14ac:dyDescent="0.25">
      <c r="A37" t="s">
        <v>169</v>
      </c>
      <c r="B37" t="s">
        <v>171</v>
      </c>
      <c r="C37" t="s">
        <v>170</v>
      </c>
      <c r="D37" t="s">
        <v>99</v>
      </c>
      <c r="E37" t="s">
        <v>166</v>
      </c>
      <c r="F37" s="2">
        <v>31569</v>
      </c>
      <c r="G37" t="s">
        <v>165</v>
      </c>
    </row>
    <row r="38" spans="1:7" hidden="1" x14ac:dyDescent="0.25">
      <c r="A38" t="s">
        <v>159</v>
      </c>
      <c r="B38" t="s">
        <v>158</v>
      </c>
      <c r="C38" t="s">
        <v>157</v>
      </c>
      <c r="D38" t="s">
        <v>99</v>
      </c>
      <c r="E38" t="s">
        <v>130</v>
      </c>
      <c r="F38" s="2">
        <v>39611</v>
      </c>
      <c r="G38" t="s">
        <v>156</v>
      </c>
    </row>
    <row r="39" spans="1:7" hidden="1" x14ac:dyDescent="0.25">
      <c r="A39" t="s">
        <v>145</v>
      </c>
      <c r="B39" t="s">
        <v>144</v>
      </c>
      <c r="C39" t="s">
        <v>143</v>
      </c>
      <c r="D39" t="s">
        <v>99</v>
      </c>
      <c r="E39" t="s">
        <v>142</v>
      </c>
      <c r="F39" s="2">
        <v>40419</v>
      </c>
      <c r="G39" t="s">
        <v>141</v>
      </c>
    </row>
    <row r="40" spans="1:7" hidden="1" x14ac:dyDescent="0.25">
      <c r="A40" t="s">
        <v>140</v>
      </c>
      <c r="B40" t="s">
        <v>139</v>
      </c>
      <c r="C40" t="s">
        <v>138</v>
      </c>
      <c r="D40" t="s">
        <v>99</v>
      </c>
      <c r="E40" t="s">
        <v>137</v>
      </c>
      <c r="F40" s="2">
        <v>35990</v>
      </c>
      <c r="G40" t="s">
        <v>134</v>
      </c>
    </row>
    <row r="41" spans="1:7" hidden="1" x14ac:dyDescent="0.25">
      <c r="A41" t="s">
        <v>133</v>
      </c>
      <c r="B41" t="s">
        <v>132</v>
      </c>
      <c r="C41" t="s">
        <v>131</v>
      </c>
      <c r="D41" t="s">
        <v>99</v>
      </c>
      <c r="E41" t="s">
        <v>130</v>
      </c>
      <c r="F41" s="2">
        <v>34177</v>
      </c>
      <c r="G41" t="s">
        <v>129</v>
      </c>
    </row>
    <row r="42" spans="1:7" hidden="1" x14ac:dyDescent="0.25">
      <c r="A42" t="s">
        <v>92</v>
      </c>
      <c r="B42" t="s">
        <v>124</v>
      </c>
      <c r="C42" t="s">
        <v>123</v>
      </c>
      <c r="D42" t="s">
        <v>99</v>
      </c>
      <c r="E42" t="s">
        <v>122</v>
      </c>
      <c r="F42" s="2">
        <v>34546</v>
      </c>
      <c r="G42" t="s">
        <v>121</v>
      </c>
    </row>
    <row r="43" spans="1:7" x14ac:dyDescent="0.25">
      <c r="A43" t="s">
        <v>120</v>
      </c>
      <c r="B43" t="s">
        <v>119</v>
      </c>
      <c r="C43" t="s">
        <v>118</v>
      </c>
      <c r="D43" t="s">
        <v>99</v>
      </c>
      <c r="E43" t="s">
        <v>98</v>
      </c>
      <c r="F43" s="2">
        <v>36398</v>
      </c>
      <c r="G43" t="s">
        <v>117</v>
      </c>
    </row>
    <row r="44" spans="1:7" hidden="1" x14ac:dyDescent="0.25">
      <c r="A44" t="s">
        <v>111</v>
      </c>
      <c r="B44" t="s">
        <v>110</v>
      </c>
      <c r="C44" t="s">
        <v>109</v>
      </c>
      <c r="D44" t="s">
        <v>99</v>
      </c>
      <c r="E44" t="s">
        <v>108</v>
      </c>
      <c r="F44" s="2">
        <v>31654</v>
      </c>
      <c r="G44" t="s">
        <v>103</v>
      </c>
    </row>
    <row r="45" spans="1:7" x14ac:dyDescent="0.25">
      <c r="A45" t="s">
        <v>102</v>
      </c>
      <c r="B45" t="s">
        <v>101</v>
      </c>
      <c r="C45" t="s">
        <v>100</v>
      </c>
      <c r="D45" t="s">
        <v>99</v>
      </c>
      <c r="E45" t="s">
        <v>98</v>
      </c>
      <c r="F45" s="2">
        <v>33480</v>
      </c>
      <c r="G45" t="s">
        <v>97</v>
      </c>
    </row>
    <row r="46" spans="1:7" hidden="1" x14ac:dyDescent="0.25"/>
    <row r="47" spans="1:7" hidden="1" x14ac:dyDescent="0.25">
      <c r="F47" s="2">
        <f>MAX(F8:F45)</f>
        <v>40684</v>
      </c>
    </row>
  </sheetData>
  <autoFilter ref="A8:G47">
    <filterColumn colId="4">
      <filters>
        <filter val="USA"/>
      </filters>
    </filterColumn>
    <sortState ref="A10:G47">
      <sortCondition ref="D9:D47"/>
    </sortState>
  </autoFilter>
  <sortState ref="A9:G46">
    <sortCondition ref="D8"/>
  </sortState>
  <mergeCells count="2">
    <mergeCell ref="A6:G6"/>
    <mergeCell ref="A4:B4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&amp;L&amp;D&amp;CNACHNAME VORNAME&amp;R&amp;A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5</vt:i4>
      </vt:variant>
      <vt:variant>
        <vt:lpstr>Diagramme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Formatieren</vt:lpstr>
      <vt:lpstr>Preisliste</vt:lpstr>
      <vt:lpstr>Entwicklung seit 1972</vt:lpstr>
      <vt:lpstr>Diagrammdaten</vt:lpstr>
      <vt:lpstr>Weltrekorde</vt:lpstr>
      <vt:lpstr>Medaillenübersicht</vt:lpstr>
      <vt:lpstr>Diagrammdaten!Druckbereich</vt:lpstr>
      <vt:lpstr>'Entwicklung seit 1972'!Druckbereich</vt:lpstr>
      <vt:lpstr>Formatieren!Druckbereich</vt:lpstr>
      <vt:lpstr>Preisliste!Druckbereich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2012</dc:title>
  <dc:creator>KV Schweiz</dc:creator>
  <cp:lastModifiedBy>Ingbert</cp:lastModifiedBy>
  <cp:lastPrinted>2012-03-02T20:00:11Z</cp:lastPrinted>
  <dcterms:created xsi:type="dcterms:W3CDTF">2011-08-08T08:19:06Z</dcterms:created>
  <dcterms:modified xsi:type="dcterms:W3CDTF">2012-03-16T05:22:03Z</dcterms:modified>
</cp:coreProperties>
</file>