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QV2023_Schlusskontrolle_1.3.2023\QV-IKA-2023-E-Profil-Serie E3_07-06-2023\QV-IKA-2023-E-Profil-Serie E3_07-06-2023\E3_Musterloesungen\"/>
    </mc:Choice>
  </mc:AlternateContent>
  <xr:revisionPtr revIDLastSave="0" documentId="13_ncr:1_{D266E551-FD8A-42E6-AC50-26163B847720}" xr6:coauthVersionLast="47" xr6:coauthVersionMax="47" xr10:uidLastSave="{00000000-0000-0000-0000-000000000000}"/>
  <bookViews>
    <workbookView xWindow="26955" yWindow="480" windowWidth="29760" windowHeight="22980" xr2:uid="{E945D390-CDCB-47B6-90CA-32507B8747FA}"/>
  </bookViews>
  <sheets>
    <sheet name="Brutto-Energieverbrauch" sheetId="2" r:id="rId1"/>
    <sheet name="Energieverbrauch" sheetId="3" r:id="rId2"/>
    <sheet name="Verbraucher" sheetId="4" r:id="rId3"/>
  </sheets>
  <definedNames>
    <definedName name="_xlnm._FilterDatabase" localSheetId="0" hidden="1">'Brutto-Energieverbrauch'!$A$4:$W$57</definedName>
    <definedName name="Auswertungsjahr">#REF!</definedName>
    <definedName name="_xlnm.Print_Area" localSheetId="0">'Brutto-Energieverbrauch'!$A$3:$V$57</definedName>
    <definedName name="_xlnm.Print_Titles" localSheetId="0">'Brutto-Energieverbrauch'!$3:$3</definedName>
    <definedName name="ExterneDaten_1" localSheetId="1" hidden="1">Energieverbrauch!#REF!</definedName>
    <definedName name="ExterneDaten_1" localSheetId="2" hidden="1">Verbraucher!#REF!</definedName>
    <definedName name="Referenzjahr">#REF!</definedName>
    <definedName name="timestamp">#REF!</definedName>
    <definedName name="veränbenz">#REF!</definedName>
    <definedName name="verändies">#REF!</definedName>
    <definedName name="veränel">#REF!</definedName>
    <definedName name="veränendverb">#REF!</definedName>
    <definedName name="veränerd">#REF!</definedName>
    <definedName name="veränfernw">#REF!</definedName>
    <definedName name="veränflug">#REF!</definedName>
    <definedName name="verängas">#REF!</definedName>
    <definedName name="veränhel">#REF!</definedName>
    <definedName name="veränhms">#REF!</definedName>
    <definedName name="veränholz">#REF!</definedName>
    <definedName name="veränkoh">#REF!</definedName>
    <definedName name="veränmüll">#REF!</definedName>
    <definedName name="Vorjahr">#REF!</definedName>
    <definedName name="WordFilePath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8" i="3" l="1"/>
  <c r="D19" i="3"/>
  <c r="D20" i="3"/>
  <c r="D21" i="3"/>
  <c r="D22" i="3"/>
  <c r="D23" i="3"/>
  <c r="D24" i="3"/>
  <c r="R5" i="2" l="1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C11" i="3"/>
  <c r="D11" i="3"/>
  <c r="E11" i="3"/>
  <c r="F11" i="3"/>
  <c r="G11" i="3"/>
  <c r="H11" i="3"/>
  <c r="I11" i="3"/>
  <c r="J4" i="3"/>
  <c r="J5" i="3"/>
  <c r="J6" i="3"/>
  <c r="J7" i="3"/>
  <c r="J8" i="3"/>
  <c r="J9" i="3"/>
  <c r="J10" i="3"/>
  <c r="K4" i="3"/>
  <c r="K5" i="3"/>
  <c r="K6" i="3"/>
  <c r="K7" i="3"/>
  <c r="K8" i="3"/>
  <c r="K9" i="3"/>
  <c r="K10" i="3"/>
  <c r="Z7" i="2"/>
  <c r="Z8" i="2"/>
  <c r="Z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6" i="2"/>
  <c r="J11" i="3" l="1"/>
</calcChain>
</file>

<file path=xl/sharedStrings.xml><?xml version="1.0" encoding="utf-8"?>
<sst xmlns="http://schemas.openxmlformats.org/spreadsheetml/2006/main" count="82" uniqueCount="53">
  <si>
    <t>Jahr</t>
  </si>
  <si>
    <t>Wasserkraft</t>
  </si>
  <si>
    <t>Kohle</t>
  </si>
  <si>
    <t>Gas</t>
  </si>
  <si>
    <t>Kernbrennstoffe</t>
  </si>
  <si>
    <t>TJ</t>
  </si>
  <si>
    <t>%</t>
  </si>
  <si>
    <t>Heizöl</t>
  </si>
  <si>
    <t>Erdgas</t>
  </si>
  <si>
    <t>Elektrizität</t>
  </si>
  <si>
    <t>Fernwärme</t>
  </si>
  <si>
    <t>Holz</t>
  </si>
  <si>
    <t>Summe</t>
  </si>
  <si>
    <r>
      <t>1)</t>
    </r>
    <r>
      <rPr>
        <sz val="8"/>
        <color rgb="FF3C464A"/>
        <rFont val="Calibri"/>
        <family val="2"/>
        <scheme val="minor"/>
      </rPr>
      <t xml:space="preserve"> Sonnenenergie, Umweltwärme, Biogas</t>
    </r>
  </si>
  <si>
    <t>Raumwärme</t>
  </si>
  <si>
    <t>Warmwasser</t>
  </si>
  <si>
    <t>Beleuchtung</t>
  </si>
  <si>
    <t>Waschen &amp; Trocknen</t>
  </si>
  <si>
    <t>Kühlen &amp; Gefrieren</t>
  </si>
  <si>
    <t>sonstige Elektrogeräte</t>
  </si>
  <si>
    <t>übrige Erneuerbare</t>
  </si>
  <si>
    <t>Gesamter 
Energieeinsatz</t>
  </si>
  <si>
    <t>Rohöl und 
Erdölprodukte</t>
  </si>
  <si>
    <t>Elektrizität 
Import/Export-Saldo</t>
  </si>
  <si>
    <t>Veränderung</t>
  </si>
  <si>
    <t>n.v.</t>
  </si>
  <si>
    <t>Quelle: Bundesamt für Energie BFE, Schweizerische Gesamtenergiestatistik 2021</t>
  </si>
  <si>
    <t>Bruttoenergieverbrauch der Schweiz</t>
  </si>
  <si>
    <t>Analyse</t>
  </si>
  <si>
    <t>Position</t>
  </si>
  <si>
    <t>Durchsch.</t>
  </si>
  <si>
    <t>Energieträger</t>
  </si>
  <si>
    <t>Quelle: BFE</t>
  </si>
  <si>
    <t>Klima, Lüftung</t>
  </si>
  <si>
    <r>
      <t>Holz und
Holzkohle</t>
    </r>
    <r>
      <rPr>
        <vertAlign val="superscript"/>
        <sz val="10"/>
        <color theme="0"/>
        <rFont val="Calibri"/>
        <family val="2"/>
        <scheme val="minor"/>
      </rPr>
      <t>1</t>
    </r>
  </si>
  <si>
    <r>
      <t>Müll und 
Industrieabfälle</t>
    </r>
    <r>
      <rPr>
        <vertAlign val="superscript"/>
        <sz val="10"/>
        <color theme="0"/>
        <rFont val="Calibri"/>
        <family val="2"/>
        <scheme val="minor"/>
      </rPr>
      <t>2</t>
    </r>
  </si>
  <si>
    <r>
      <t>Übrige 
erneuerbare Energien</t>
    </r>
    <r>
      <rPr>
        <vertAlign val="superscript"/>
        <sz val="10"/>
        <color theme="0"/>
        <rFont val="Calibri"/>
        <family val="2"/>
        <scheme val="minor"/>
      </rPr>
      <t>3</t>
    </r>
  </si>
  <si>
    <r>
      <rPr>
        <vertAlign val="superscript"/>
        <sz val="8"/>
        <color theme="1"/>
        <rFont val="Calibri"/>
        <family val="2"/>
        <scheme val="minor"/>
      </rPr>
      <t>1</t>
    </r>
    <r>
      <rPr>
        <sz val="8"/>
        <color theme="1"/>
        <rFont val="Calibri"/>
        <family val="2"/>
        <scheme val="minor"/>
      </rPr>
      <t>: PJ = Petajoule (entspricht: 278 Gigawattstunden GWh)</t>
    </r>
  </si>
  <si>
    <t>Δ ’14–’20</t>
  </si>
  <si>
    <r>
      <t>Entwicklung des Energieverbrauchs der privaten Haushalte (in PJ)</t>
    </r>
    <r>
      <rPr>
        <vertAlign val="superscript"/>
        <sz val="10"/>
        <color theme="0"/>
        <rFont val="Arial"/>
        <family val="2"/>
      </rPr>
      <t>1</t>
    </r>
  </si>
  <si>
    <t>Energieverbrauch der privaten Haushalte nach Energieträgern</t>
  </si>
  <si>
    <t>darüber</t>
  </si>
  <si>
    <t>Inl. Brutto-
Energie-Verbr.
100%</t>
  </si>
  <si>
    <t>Grenzwert</t>
  </si>
  <si>
    <t>&gt;60</t>
  </si>
  <si>
    <t>&gt;47</t>
  </si>
  <si>
    <t>&gt;0.1</t>
  </si>
  <si>
    <t>&gt;68</t>
  </si>
  <si>
    <t>&gt;8</t>
  </si>
  <si>
    <t>&gt;18</t>
  </si>
  <si>
    <t>&gt;15</t>
  </si>
  <si>
    <t>Kochen &amp; Geschirrspülen</t>
  </si>
  <si>
    <t>Unterhaltung, I &amp;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</si>
</sst>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3" formatCode="_ * #,##0.00_ ;_ * \-#,##0.00_ ;_ * &quot;-&quot;??_ ;_ @_ "/>
    <numFmt numFmtId="164" formatCode="#,##0.0"/>
    <numFmt numFmtId="165" formatCode="0.0"/>
    <numFmt numFmtId="166" formatCode="_ * #,##0.0_ ;_ * \-#,##0.0_ ;_ * &quot;-&quot;??_ ;_ @_ "/>
    <numFmt numFmtId="167" formatCode="_ * #,##0_ ;_ * \-#,##0_ ;_ * &quot;-&quot;??_ ;_ @_ "/>
    <numFmt numFmtId="168" formatCode="0.0%"/>
    <numFmt numFmtId="169" formatCode="0.0;\(0.0\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Franklin Gothic Demi"/>
      <family val="2"/>
    </font>
    <font>
      <vertAlign val="superscript"/>
      <sz val="8"/>
      <color rgb="FF3C464A"/>
      <name val="Calibri"/>
      <family val="2"/>
      <scheme val="minor"/>
    </font>
    <font>
      <sz val="8"/>
      <color rgb="FF3C464A"/>
      <name val="Calibri"/>
      <family val="2"/>
      <scheme val="minor"/>
    </font>
    <font>
      <sz val="9"/>
      <name val="Calibri"/>
      <family val="2"/>
      <scheme val="minor"/>
    </font>
    <font>
      <sz val="10"/>
      <color theme="0"/>
      <name val="Arial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vertAlign val="superscript"/>
      <sz val="10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perscript"/>
      <sz val="8"/>
      <color theme="1"/>
      <name val="Calibri"/>
      <family val="2"/>
      <scheme val="minor"/>
    </font>
    <font>
      <vertAlign val="superscript"/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0F1F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666F77"/>
      </left>
      <right/>
      <top/>
      <bottom/>
      <diagonal/>
    </border>
    <border>
      <left/>
      <right/>
      <top style="medium">
        <color rgb="FF666F77"/>
      </top>
      <bottom style="medium">
        <color rgb="FF666F77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theme="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73">
    <xf numFmtId="0" fontId="0" fillId="0" borderId="0" xfId="0"/>
    <xf numFmtId="165" fontId="0" fillId="0" borderId="0" xfId="0" applyNumberFormat="1"/>
    <xf numFmtId="165" fontId="0" fillId="0" borderId="13" xfId="0" applyNumberFormat="1" applyBorder="1"/>
    <xf numFmtId="165" fontId="3" fillId="2" borderId="14" xfId="0" applyNumberFormat="1" applyFont="1" applyFill="1" applyBorder="1"/>
    <xf numFmtId="0" fontId="4" fillId="0" borderId="0" xfId="0" applyFont="1" applyAlignment="1">
      <alignment vertical="center"/>
    </xf>
    <xf numFmtId="0" fontId="6" fillId="0" borderId="0" xfId="0" applyFont="1"/>
    <xf numFmtId="49" fontId="7" fillId="3" borderId="1" xfId="2" applyNumberFormat="1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center"/>
    </xf>
    <xf numFmtId="166" fontId="0" fillId="4" borderId="0" xfId="3" applyNumberFormat="1" applyFont="1" applyFill="1"/>
    <xf numFmtId="168" fontId="0" fillId="4" borderId="0" xfId="1" applyNumberFormat="1" applyFont="1" applyFill="1"/>
    <xf numFmtId="0" fontId="3" fillId="0" borderId="24" xfId="0" applyFont="1" applyBorder="1"/>
    <xf numFmtId="0" fontId="3" fillId="0" borderId="24" xfId="0" applyFont="1" applyBorder="1" applyAlignment="1">
      <alignment horizontal="right"/>
    </xf>
    <xf numFmtId="0" fontId="8" fillId="0" borderId="0" xfId="0" applyFont="1"/>
    <xf numFmtId="165" fontId="10" fillId="0" borderId="0" xfId="0" applyNumberFormat="1" applyFont="1"/>
    <xf numFmtId="0" fontId="0" fillId="4" borderId="0" xfId="0" applyFill="1"/>
    <xf numFmtId="0" fontId="11" fillId="0" borderId="0" xfId="2" applyFont="1" applyAlignment="1">
      <alignment horizontal="center"/>
    </xf>
    <xf numFmtId="0" fontId="11" fillId="0" borderId="0" xfId="2" applyFont="1"/>
    <xf numFmtId="0" fontId="12" fillId="3" borderId="0" xfId="2" applyFont="1" applyFill="1" applyAlignment="1">
      <alignment vertical="center"/>
    </xf>
    <xf numFmtId="0" fontId="13" fillId="3" borderId="0" xfId="2" applyFont="1" applyFill="1"/>
    <xf numFmtId="1" fontId="11" fillId="0" borderId="7" xfId="2" applyNumberFormat="1" applyFont="1" applyBorder="1" applyAlignment="1">
      <alignment horizontal="center" vertical="center"/>
    </xf>
    <xf numFmtId="167" fontId="14" fillId="0" borderId="9" xfId="3" applyNumberFormat="1" applyFont="1" applyBorder="1" applyAlignment="1">
      <alignment horizontal="right" vertical="center"/>
    </xf>
    <xf numFmtId="166" fontId="14" fillId="0" borderId="8" xfId="3" applyNumberFormat="1" applyFont="1" applyBorder="1" applyAlignment="1">
      <alignment horizontal="right" vertical="center"/>
    </xf>
    <xf numFmtId="166" fontId="14" fillId="0" borderId="16" xfId="3" applyNumberFormat="1" applyFont="1" applyBorder="1" applyAlignment="1">
      <alignment horizontal="right" vertical="center"/>
    </xf>
    <xf numFmtId="167" fontId="14" fillId="0" borderId="22" xfId="3" applyNumberFormat="1" applyFont="1" applyBorder="1" applyAlignment="1">
      <alignment horizontal="right" vertical="center"/>
    </xf>
    <xf numFmtId="167" fontId="14" fillId="0" borderId="23" xfId="3" applyNumberFormat="1" applyFont="1" applyBorder="1" applyAlignment="1">
      <alignment horizontal="right" vertical="center"/>
    </xf>
    <xf numFmtId="0" fontId="11" fillId="0" borderId="23" xfId="2" applyFont="1" applyBorder="1" applyAlignment="1">
      <alignment horizontal="center" vertical="center"/>
    </xf>
    <xf numFmtId="0" fontId="11" fillId="0" borderId="0" xfId="2" applyFont="1" applyAlignment="1">
      <alignment vertical="center"/>
    </xf>
    <xf numFmtId="0" fontId="11" fillId="0" borderId="0" xfId="2" applyFont="1" applyAlignment="1">
      <alignment horizontal="right" vertical="center"/>
    </xf>
    <xf numFmtId="167" fontId="14" fillId="0" borderId="7" xfId="3" applyNumberFormat="1" applyFont="1" applyBorder="1" applyAlignment="1">
      <alignment horizontal="right" vertical="center"/>
    </xf>
    <xf numFmtId="0" fontId="15" fillId="0" borderId="0" xfId="2" applyFont="1" applyAlignment="1">
      <alignment vertical="center"/>
    </xf>
    <xf numFmtId="167" fontId="11" fillId="4" borderId="0" xfId="3" applyNumberFormat="1" applyFont="1" applyFill="1" applyBorder="1" applyAlignment="1">
      <alignment vertical="center"/>
    </xf>
    <xf numFmtId="1" fontId="16" fillId="0" borderId="10" xfId="2" applyNumberFormat="1" applyFont="1" applyBorder="1" applyAlignment="1">
      <alignment horizontal="center" vertical="center"/>
    </xf>
    <xf numFmtId="167" fontId="16" fillId="0" borderId="11" xfId="3" applyNumberFormat="1" applyFont="1" applyBorder="1" applyAlignment="1">
      <alignment horizontal="right" vertical="center"/>
    </xf>
    <xf numFmtId="166" fontId="16" fillId="0" borderId="12" xfId="3" applyNumberFormat="1" applyFont="1" applyBorder="1" applyAlignment="1">
      <alignment horizontal="right" vertical="center"/>
    </xf>
    <xf numFmtId="166" fontId="16" fillId="0" borderId="17" xfId="3" applyNumberFormat="1" applyFont="1" applyBorder="1" applyAlignment="1">
      <alignment horizontal="right" vertical="center"/>
    </xf>
    <xf numFmtId="167" fontId="14" fillId="0" borderId="26" xfId="3" applyNumberFormat="1" applyFont="1" applyBorder="1" applyAlignment="1">
      <alignment horizontal="right" vertical="center"/>
    </xf>
    <xf numFmtId="167" fontId="14" fillId="0" borderId="10" xfId="3" applyNumberFormat="1" applyFont="1" applyBorder="1" applyAlignment="1">
      <alignment horizontal="right" vertical="center"/>
    </xf>
    <xf numFmtId="1" fontId="16" fillId="0" borderId="0" xfId="2" applyNumberFormat="1" applyFont="1" applyAlignment="1">
      <alignment horizontal="right" indent="1"/>
    </xf>
    <xf numFmtId="3" fontId="16" fillId="0" borderId="0" xfId="2" applyNumberFormat="1" applyFont="1" applyAlignment="1">
      <alignment horizontal="right" indent="1"/>
    </xf>
    <xf numFmtId="164" fontId="16" fillId="0" borderId="0" xfId="2" applyNumberFormat="1" applyFont="1" applyAlignment="1">
      <alignment horizontal="right" indent="1"/>
    </xf>
    <xf numFmtId="0" fontId="9" fillId="0" borderId="0" xfId="2" applyFont="1"/>
    <xf numFmtId="49" fontId="13" fillId="3" borderId="1" xfId="2" applyNumberFormat="1" applyFont="1" applyFill="1" applyBorder="1" applyAlignment="1">
      <alignment vertical="top" wrapText="1"/>
    </xf>
    <xf numFmtId="49" fontId="13" fillId="3" borderId="2" xfId="2" applyNumberFormat="1" applyFont="1" applyFill="1" applyBorder="1" applyAlignment="1">
      <alignment vertical="top" wrapText="1"/>
    </xf>
    <xf numFmtId="49" fontId="13" fillId="3" borderId="2" xfId="2" applyNumberFormat="1" applyFont="1" applyFill="1" applyBorder="1" applyAlignment="1">
      <alignment horizontal="center" vertical="top" wrapText="1"/>
    </xf>
    <xf numFmtId="49" fontId="14" fillId="0" borderId="3" xfId="2" applyNumberFormat="1" applyFont="1" applyBorder="1" applyAlignment="1">
      <alignment horizontal="left" vertical="top" wrapText="1"/>
    </xf>
    <xf numFmtId="49" fontId="14" fillId="0" borderId="4" xfId="2" applyNumberFormat="1" applyFont="1" applyBorder="1" applyAlignment="1">
      <alignment horizontal="right" vertical="top" wrapText="1" indent="1"/>
    </xf>
    <xf numFmtId="49" fontId="14" fillId="0" borderId="5" xfId="2" applyNumberFormat="1" applyFont="1" applyBorder="1" applyAlignment="1">
      <alignment horizontal="right" vertical="top" wrapText="1" indent="1"/>
    </xf>
    <xf numFmtId="49" fontId="14" fillId="0" borderId="15" xfId="2" applyNumberFormat="1" applyFont="1" applyBorder="1" applyAlignment="1">
      <alignment horizontal="right" vertical="top" wrapText="1" indent="1"/>
    </xf>
    <xf numFmtId="49" fontId="14" fillId="0" borderId="20" xfId="2" applyNumberFormat="1" applyFont="1" applyBorder="1" applyAlignment="1">
      <alignment horizontal="right" vertical="top" wrapText="1" indent="1"/>
    </xf>
    <xf numFmtId="49" fontId="14" fillId="0" borderId="21" xfId="2" applyNumberFormat="1" applyFont="1" applyBorder="1" applyAlignment="1">
      <alignment horizontal="right" vertical="top" wrapText="1" indent="1"/>
    </xf>
    <xf numFmtId="49" fontId="14" fillId="0" borderId="6" xfId="2" applyNumberFormat="1" applyFont="1" applyBorder="1" applyAlignment="1">
      <alignment horizontal="right" vertical="top" wrapText="1" indent="1"/>
    </xf>
    <xf numFmtId="0" fontId="18" fillId="0" borderId="0" xfId="2" applyFont="1"/>
    <xf numFmtId="0" fontId="19" fillId="0" borderId="0" xfId="2" applyFont="1"/>
    <xf numFmtId="0" fontId="18" fillId="0" borderId="0" xfId="2" applyFont="1" applyAlignment="1">
      <alignment horizontal="right" vertical="top"/>
    </xf>
    <xf numFmtId="0" fontId="20" fillId="0" borderId="0" xfId="2" applyFont="1" applyAlignment="1">
      <alignment horizontal="center"/>
    </xf>
    <xf numFmtId="0" fontId="20" fillId="0" borderId="0" xfId="2" applyFont="1"/>
    <xf numFmtId="0" fontId="8" fillId="0" borderId="0" xfId="0" applyFont="1" applyAlignment="1">
      <alignment horizontal="right"/>
    </xf>
    <xf numFmtId="0" fontId="0" fillId="0" borderId="0" xfId="0" applyAlignment="1">
      <alignment horizontal="left"/>
    </xf>
    <xf numFmtId="167" fontId="0" fillId="4" borderId="27" xfId="3" applyNumberFormat="1" applyFont="1" applyFill="1" applyBorder="1"/>
    <xf numFmtId="169" fontId="14" fillId="0" borderId="16" xfId="3" applyNumberFormat="1" applyFont="1" applyBorder="1" applyAlignment="1">
      <alignment horizontal="right" vertical="center"/>
    </xf>
    <xf numFmtId="169" fontId="14" fillId="0" borderId="17" xfId="3" applyNumberFormat="1" applyFont="1" applyBorder="1" applyAlignment="1">
      <alignment horizontal="right" vertical="center"/>
    </xf>
    <xf numFmtId="49" fontId="13" fillId="3" borderId="1" xfId="2" applyNumberFormat="1" applyFont="1" applyFill="1" applyBorder="1" applyAlignment="1">
      <alignment horizontal="left" vertical="top" wrapText="1"/>
    </xf>
    <xf numFmtId="49" fontId="13" fillId="3" borderId="2" xfId="2" applyNumberFormat="1" applyFont="1" applyFill="1" applyBorder="1" applyAlignment="1">
      <alignment horizontal="left" vertical="top" wrapText="1"/>
    </xf>
    <xf numFmtId="49" fontId="13" fillId="3" borderId="18" xfId="2" applyNumberFormat="1" applyFont="1" applyFill="1" applyBorder="1" applyAlignment="1">
      <alignment horizontal="left" vertical="top" wrapText="1"/>
    </xf>
    <xf numFmtId="49" fontId="13" fillId="3" borderId="19" xfId="2" applyNumberFormat="1" applyFont="1" applyFill="1" applyBorder="1" applyAlignment="1">
      <alignment horizontal="left" vertical="top" wrapText="1"/>
    </xf>
    <xf numFmtId="49" fontId="7" fillId="3" borderId="1" xfId="2" applyNumberFormat="1" applyFont="1" applyFill="1" applyBorder="1" applyAlignment="1">
      <alignment horizontal="left" vertical="top" wrapText="1"/>
    </xf>
    <xf numFmtId="49" fontId="7" fillId="3" borderId="2" xfId="2" applyNumberFormat="1" applyFont="1" applyFill="1" applyBorder="1" applyAlignment="1">
      <alignment horizontal="left" vertical="top" wrapText="1"/>
    </xf>
    <xf numFmtId="49" fontId="7" fillId="3" borderId="1" xfId="2" applyNumberFormat="1" applyFont="1" applyFill="1" applyBorder="1" applyAlignment="1">
      <alignment vertical="top" wrapText="1"/>
    </xf>
    <xf numFmtId="49" fontId="7" fillId="3" borderId="25" xfId="2" applyNumberFormat="1" applyFont="1" applyFill="1" applyBorder="1" applyAlignment="1">
      <alignment vertical="top" wrapText="1"/>
    </xf>
    <xf numFmtId="0" fontId="11" fillId="4" borderId="7" xfId="2" applyFont="1" applyFill="1" applyBorder="1" applyAlignment="1">
      <alignment horizontal="center" vertical="center"/>
    </xf>
    <xf numFmtId="0" fontId="11" fillId="4" borderId="10" xfId="2" applyFont="1" applyFill="1" applyBorder="1" applyAlignment="1">
      <alignment horizontal="center" vertical="center"/>
    </xf>
    <xf numFmtId="167" fontId="14" fillId="4" borderId="9" xfId="3" applyNumberFormat="1" applyFont="1" applyFill="1" applyBorder="1" applyAlignment="1">
      <alignment horizontal="right" vertical="center"/>
    </xf>
    <xf numFmtId="167" fontId="16" fillId="4" borderId="11" xfId="3" applyNumberFormat="1" applyFont="1" applyFill="1" applyBorder="1" applyAlignment="1">
      <alignment horizontal="right" vertical="center"/>
    </xf>
  </cellXfs>
  <cellStyles count="4">
    <cellStyle name="Komma" xfId="3" builtinId="3"/>
    <cellStyle name="Prozent" xfId="1" builtinId="5"/>
    <cellStyle name="Standard" xfId="0" builtinId="0"/>
    <cellStyle name="Standard 2" xfId="2" xr:uid="{03DEECEE-8CBC-4F5F-8429-2075C42544CA}"/>
  </cellStyles>
  <dxfs count="13">
    <dxf>
      <fill>
        <patternFill>
          <bgColor theme="5" tint="0.59996337778862885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C6EFCE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 patternType="none">
          <bgColor auto="1"/>
        </patternFill>
      </fill>
    </dxf>
    <dxf>
      <border diagonalUp="0" diagonalDown="0">
        <left/>
        <right/>
        <top/>
        <bottom style="medium">
          <color rgb="FFE40019"/>
        </bottom>
        <vertical/>
        <horizontal/>
      </border>
    </dxf>
    <dxf>
      <fill>
        <patternFill>
          <bgColor rgb="FFF0F1F2"/>
        </patternFill>
      </fill>
    </dxf>
    <dxf>
      <border>
        <right style="medium">
          <color rgb="FFE40019"/>
        </right>
      </border>
    </dxf>
    <dxf>
      <fill>
        <patternFill>
          <bgColor rgb="FFF0F1F2"/>
        </patternFill>
      </fill>
      <border>
        <top style="medium">
          <color rgb="FF666F77"/>
        </top>
      </border>
    </dxf>
    <dxf>
      <font>
        <b val="0"/>
        <i val="0"/>
      </font>
      <border>
        <bottom style="medium">
          <color rgb="FFE40019"/>
        </bottom>
      </border>
    </dxf>
  </dxfs>
  <tableStyles count="1" defaultTableStyle="TableStyleMedium2" defaultPivotStyle="PivotStyleLight16">
    <tableStyle name="ProgTab_1" pivot="0" count="6" xr9:uid="{E39E7766-C823-4FBE-8EED-88F4A6B058E6}">
      <tableStyleElement type="headerRow" dxfId="12"/>
      <tableStyleElement type="totalRow" dxfId="11"/>
      <tableStyleElement type="firstColumn" dxfId="10"/>
      <tableStyleElement type="lastColumn" dxfId="9"/>
      <tableStyleElement type="firstHeaderCell" dxfId="8"/>
      <tableStyleElement type="lastHeaderCell" dxfId="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Energieverbrauch</a:t>
            </a:r>
            <a:r>
              <a:rPr lang="de-CH" baseline="0"/>
              <a:t> der privaten Haushalte (in PJ)</a:t>
            </a:r>
            <a:endParaRPr lang="de-CH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Verbraucher!$B$4</c:f>
              <c:strCache>
                <c:ptCount val="1"/>
                <c:pt idx="0">
                  <c:v>Raumwärme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Verbraucher!$C$3:$M$3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Verbraucher!$C$4:$M$4</c:f>
              <c:numCache>
                <c:formatCode>0.0</c:formatCode>
                <c:ptCount val="11"/>
                <c:pt idx="0">
                  <c:v>192.55410374353127</c:v>
                </c:pt>
                <c:pt idx="1">
                  <c:v>148.39232046444903</c:v>
                </c:pt>
                <c:pt idx="2">
                  <c:v>168.72419950790979</c:v>
                </c:pt>
                <c:pt idx="3">
                  <c:v>186.71719081965702</c:v>
                </c:pt>
                <c:pt idx="4">
                  <c:v>139.59007648265182</c:v>
                </c:pt>
                <c:pt idx="5">
                  <c:v>154.83755562350655</c:v>
                </c:pt>
                <c:pt idx="6">
                  <c:v>165.66590051303805</c:v>
                </c:pt>
                <c:pt idx="7">
                  <c:v>159.97166484009671</c:v>
                </c:pt>
                <c:pt idx="8">
                  <c:v>146.23509875175483</c:v>
                </c:pt>
                <c:pt idx="9">
                  <c:v>149.60177774020917</c:v>
                </c:pt>
                <c:pt idx="10">
                  <c:v>139.09202171212283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CE-403F-B09D-F882A970104B}"/>
            </c:ext>
          </c:extLst>
        </c:ser>
        <c:ser>
          <c:idx val="1"/>
          <c:order val="1"/>
          <c:tx>
            <c:strRef>
              <c:f>Verbraucher!$B$5</c:f>
              <c:strCache>
                <c:ptCount val="1"/>
                <c:pt idx="0">
                  <c:v>Warmwasser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Verbraucher!$C$3:$M$3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Verbraucher!$C$5:$M$5</c:f>
              <c:numCache>
                <c:formatCode>0.0</c:formatCode>
                <c:ptCount val="11"/>
                <c:pt idx="0">
                  <c:v>31.086458563465943</c:v>
                </c:pt>
                <c:pt idx="1">
                  <c:v>31.172341777841488</c:v>
                </c:pt>
                <c:pt idx="2">
                  <c:v>31.258350103187464</c:v>
                </c:pt>
                <c:pt idx="3">
                  <c:v>31.376038807991183</c:v>
                </c:pt>
                <c:pt idx="4">
                  <c:v>31.505244047697641</c:v>
                </c:pt>
                <c:pt idx="5">
                  <c:v>31.606617938545089</c:v>
                </c:pt>
                <c:pt idx="6">
                  <c:v>31.716883894404436</c:v>
                </c:pt>
                <c:pt idx="7">
                  <c:v>31.793119111479058</c:v>
                </c:pt>
                <c:pt idx="8">
                  <c:v>31.816871311846988</c:v>
                </c:pt>
                <c:pt idx="9">
                  <c:v>31.713580542954237</c:v>
                </c:pt>
                <c:pt idx="10">
                  <c:v>33.391042960539949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CE-403F-B09D-F882A970104B}"/>
            </c:ext>
          </c:extLst>
        </c:ser>
        <c:ser>
          <c:idx val="2"/>
          <c:order val="2"/>
          <c:tx>
            <c:strRef>
              <c:f>Verbraucher!$B$6</c:f>
              <c:strCache>
                <c:ptCount val="1"/>
                <c:pt idx="0">
                  <c:v>Klima, Lüftung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Verbraucher!$C$3:$M$3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Verbraucher!$C$6:$M$6</c:f>
              <c:numCache>
                <c:formatCode>0.0</c:formatCode>
                <c:ptCount val="11"/>
                <c:pt idx="0">
                  <c:v>4.365237878093466</c:v>
                </c:pt>
                <c:pt idx="1">
                  <c:v>3.7576363779556452</c:v>
                </c:pt>
                <c:pt idx="2">
                  <c:v>4.1322171739655618</c:v>
                </c:pt>
                <c:pt idx="3">
                  <c:v>4.5076248811299831</c:v>
                </c:pt>
                <c:pt idx="4">
                  <c:v>3.8022573245865825</c:v>
                </c:pt>
                <c:pt idx="5">
                  <c:v>4.1093037338662768</c:v>
                </c:pt>
                <c:pt idx="6">
                  <c:v>4.3401627668074614</c:v>
                </c:pt>
                <c:pt idx="7">
                  <c:v>4.2740671268627946</c:v>
                </c:pt>
                <c:pt idx="8">
                  <c:v>4.1089557293266967</c:v>
                </c:pt>
                <c:pt idx="9">
                  <c:v>4.1618119812816197</c:v>
                </c:pt>
                <c:pt idx="10">
                  <c:v>4.0191024065050076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CE-403F-B09D-F882A970104B}"/>
            </c:ext>
          </c:extLst>
        </c:ser>
        <c:ser>
          <c:idx val="3"/>
          <c:order val="3"/>
          <c:tx>
            <c:strRef>
              <c:f>Verbraucher!$B$7</c:f>
              <c:strCache>
                <c:ptCount val="1"/>
                <c:pt idx="0">
                  <c:v>Unterhaltung, I &amp; 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Verbraucher!$C$3:$M$3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Verbraucher!$C$7:$M$7</c:f>
              <c:numCache>
                <c:formatCode>0.0</c:formatCode>
                <c:ptCount val="11"/>
                <c:pt idx="0">
                  <c:v>6.8317288170993908</c:v>
                </c:pt>
                <c:pt idx="1">
                  <c:v>6.6803886516956981</c:v>
                </c:pt>
                <c:pt idx="2">
                  <c:v>6.5795613634315337</c:v>
                </c:pt>
                <c:pt idx="3">
                  <c:v>6.4437292616750792</c:v>
                </c:pt>
                <c:pt idx="4">
                  <c:v>6.2954517370073422</c:v>
                </c:pt>
                <c:pt idx="5">
                  <c:v>6.2162476600584018</c:v>
                </c:pt>
                <c:pt idx="6">
                  <c:v>6.0468589270092608</c:v>
                </c:pt>
                <c:pt idx="7">
                  <c:v>5.8519903597517295</c:v>
                </c:pt>
                <c:pt idx="8">
                  <c:v>5.6528670115545676</c:v>
                </c:pt>
                <c:pt idx="9">
                  <c:v>5.626761518824015</c:v>
                </c:pt>
                <c:pt idx="10">
                  <c:v>5.8177082957105588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CE-403F-B09D-F882A970104B}"/>
            </c:ext>
          </c:extLst>
        </c:ser>
        <c:ser>
          <c:idx val="4"/>
          <c:order val="4"/>
          <c:tx>
            <c:strRef>
              <c:f>Verbraucher!$B$8</c:f>
              <c:strCache>
                <c:ptCount val="1"/>
                <c:pt idx="0">
                  <c:v>Kochen &amp; Geschirrspülen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Verbraucher!$C$3:$M$3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Verbraucher!$C$8:$M$8</c:f>
              <c:numCache>
                <c:formatCode>0.0</c:formatCode>
                <c:ptCount val="11"/>
                <c:pt idx="0">
                  <c:v>9.4466693048879584</c:v>
                </c:pt>
                <c:pt idx="1">
                  <c:v>9.5130330691001603</c:v>
                </c:pt>
                <c:pt idx="2">
                  <c:v>9.5935726663885426</c:v>
                </c:pt>
                <c:pt idx="3">
                  <c:v>9.6737286082449678</c:v>
                </c:pt>
                <c:pt idx="4">
                  <c:v>9.7697560659435041</c:v>
                </c:pt>
                <c:pt idx="5">
                  <c:v>9.8514263285146679</c:v>
                </c:pt>
                <c:pt idx="6">
                  <c:v>9.9437299320813146</c:v>
                </c:pt>
                <c:pt idx="7">
                  <c:v>10.025619032389358</c:v>
                </c:pt>
                <c:pt idx="8">
                  <c:v>10.090745425596612</c:v>
                </c:pt>
                <c:pt idx="9">
                  <c:v>10.156218683500787</c:v>
                </c:pt>
                <c:pt idx="10">
                  <c:v>10.425168434776385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CE-403F-B09D-F882A970104B}"/>
            </c:ext>
          </c:extLst>
        </c:ser>
        <c:ser>
          <c:idx val="5"/>
          <c:order val="5"/>
          <c:tx>
            <c:strRef>
              <c:f>Verbraucher!$B$9</c:f>
              <c:strCache>
                <c:ptCount val="1"/>
                <c:pt idx="0">
                  <c:v>Beleuchtung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Verbraucher!$C$3:$M$3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Verbraucher!$C$9:$M$9</c:f>
              <c:numCache>
                <c:formatCode>0.0</c:formatCode>
                <c:ptCount val="11"/>
                <c:pt idx="0">
                  <c:v>6.1254349411657349</c:v>
                </c:pt>
                <c:pt idx="1">
                  <c:v>5.9321012809845426</c:v>
                </c:pt>
                <c:pt idx="2">
                  <c:v>5.7291867567598445</c:v>
                </c:pt>
                <c:pt idx="3">
                  <c:v>5.5346819277267292</c:v>
                </c:pt>
                <c:pt idx="4">
                  <c:v>5.5560692689466578</c:v>
                </c:pt>
                <c:pt idx="5">
                  <c:v>5.2713500848688648</c:v>
                </c:pt>
                <c:pt idx="6">
                  <c:v>5.0393392836234137</c:v>
                </c:pt>
                <c:pt idx="7">
                  <c:v>4.8371231918588498</c:v>
                </c:pt>
                <c:pt idx="8">
                  <c:v>4.635048429529312</c:v>
                </c:pt>
                <c:pt idx="9">
                  <c:v>4.2912040074335849</c:v>
                </c:pt>
                <c:pt idx="10">
                  <c:v>4.337614905154636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CE-403F-B09D-F882A970104B}"/>
            </c:ext>
          </c:extLst>
        </c:ser>
        <c:ser>
          <c:idx val="6"/>
          <c:order val="6"/>
          <c:tx>
            <c:strRef>
              <c:f>Verbraucher!$B$10</c:f>
              <c:strCache>
                <c:ptCount val="1"/>
                <c:pt idx="0">
                  <c:v>Waschen &amp; Trocknen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Verbraucher!$C$3:$M$3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Verbraucher!$C$10:$M$10</c:f>
              <c:numCache>
                <c:formatCode>0.0</c:formatCode>
                <c:ptCount val="11"/>
                <c:pt idx="0">
                  <c:v>5.0070496512551195</c:v>
                </c:pt>
                <c:pt idx="1">
                  <c:v>5.0976957064149211</c:v>
                </c:pt>
                <c:pt idx="2">
                  <c:v>5.1122936076871337</c:v>
                </c:pt>
                <c:pt idx="3">
                  <c:v>5.1188466555860348</c:v>
                </c:pt>
                <c:pt idx="4">
                  <c:v>5.0941876178939758</c:v>
                </c:pt>
                <c:pt idx="5">
                  <c:v>5.0463012029336811</c:v>
                </c:pt>
                <c:pt idx="6">
                  <c:v>4.9637785147424527</c:v>
                </c:pt>
                <c:pt idx="7">
                  <c:v>4.8801575032570534</c:v>
                </c:pt>
                <c:pt idx="8">
                  <c:v>4.786104832130877</c:v>
                </c:pt>
                <c:pt idx="9">
                  <c:v>4.6898506269670222</c:v>
                </c:pt>
                <c:pt idx="10">
                  <c:v>4.5826314962227341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CE-403F-B09D-F882A970104B}"/>
            </c:ext>
          </c:extLst>
        </c:ser>
        <c:ser>
          <c:idx val="7"/>
          <c:order val="7"/>
          <c:tx>
            <c:strRef>
              <c:f>Verbraucher!$B$11</c:f>
              <c:strCache>
                <c:ptCount val="1"/>
                <c:pt idx="0">
                  <c:v>Kühlen &amp; Gefrieren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Verbraucher!$C$3:$M$3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Verbraucher!$C$11:$M$11</c:f>
              <c:numCache>
                <c:formatCode>0.0</c:formatCode>
                <c:ptCount val="11"/>
                <c:pt idx="0">
                  <c:v>6.9677896407329278</c:v>
                </c:pt>
                <c:pt idx="1">
                  <c:v>6.8849014744877604</c:v>
                </c:pt>
                <c:pt idx="2">
                  <c:v>6.7905714316570984</c:v>
                </c:pt>
                <c:pt idx="3">
                  <c:v>6.6638096689090593</c:v>
                </c:pt>
                <c:pt idx="4">
                  <c:v>6.5458208363598391</c:v>
                </c:pt>
                <c:pt idx="5">
                  <c:v>6.4209270144615882</c:v>
                </c:pt>
                <c:pt idx="6">
                  <c:v>6.3030731129534407</c:v>
                </c:pt>
                <c:pt idx="7">
                  <c:v>6.1761844247280191</c:v>
                </c:pt>
                <c:pt idx="8">
                  <c:v>6.0439419372127876</c:v>
                </c:pt>
                <c:pt idx="9">
                  <c:v>5.9188744259542867</c:v>
                </c:pt>
                <c:pt idx="10">
                  <c:v>5.8270871994818663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CE-403F-B09D-F882A970104B}"/>
            </c:ext>
          </c:extLst>
        </c:ser>
        <c:ser>
          <c:idx val="8"/>
          <c:order val="8"/>
          <c:tx>
            <c:strRef>
              <c:f>Verbraucher!$B$12</c:f>
              <c:strCache>
                <c:ptCount val="1"/>
                <c:pt idx="0">
                  <c:v>sonstige Elektrogeräte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Verbraucher!$C$3:$M$3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Verbraucher!$C$12:$M$12</c:f>
              <c:numCache>
                <c:formatCode>0.0</c:formatCode>
                <c:ptCount val="11"/>
                <c:pt idx="0">
                  <c:v>7.0325596615728045</c:v>
                </c:pt>
                <c:pt idx="1">
                  <c:v>7.1447539287180746</c:v>
                </c:pt>
                <c:pt idx="2">
                  <c:v>7.2579603245988036</c:v>
                </c:pt>
                <c:pt idx="3">
                  <c:v>7.3721365525831537</c:v>
                </c:pt>
                <c:pt idx="4">
                  <c:v>7.6330604386426346</c:v>
                </c:pt>
                <c:pt idx="5">
                  <c:v>7.7554001325496529</c:v>
                </c:pt>
                <c:pt idx="6">
                  <c:v>7.8891664820524188</c:v>
                </c:pt>
                <c:pt idx="7">
                  <c:v>8.0174296119749577</c:v>
                </c:pt>
                <c:pt idx="8">
                  <c:v>8.1337737935292864</c:v>
                </c:pt>
                <c:pt idx="9">
                  <c:v>8.2599803714981181</c:v>
                </c:pt>
                <c:pt idx="10">
                  <c:v>8.294780482846436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0CE-403F-B09D-F882A97010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3252344"/>
        <c:axId val="823254640"/>
      </c:barChart>
      <c:catAx>
        <c:axId val="823252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23254640"/>
        <c:crosses val="autoZero"/>
        <c:auto val="1"/>
        <c:lblAlgn val="ctr"/>
        <c:lblOffset val="100"/>
        <c:noMultiLvlLbl val="0"/>
      </c:catAx>
      <c:valAx>
        <c:axId val="823254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23252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16</xdr:row>
      <xdr:rowOff>0</xdr:rowOff>
    </xdr:from>
    <xdr:to>
      <xdr:col>13</xdr:col>
      <xdr:colOff>0</xdr:colOff>
      <xdr:row>34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309564</xdr:colOff>
      <xdr:row>32</xdr:row>
      <xdr:rowOff>103188</xdr:rowOff>
    </xdr:from>
    <xdr:to>
      <xdr:col>12</xdr:col>
      <xdr:colOff>468313</xdr:colOff>
      <xdr:row>33</xdr:row>
      <xdr:rowOff>127000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6103939" y="6230938"/>
          <a:ext cx="1754187" cy="21431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CH" sz="800"/>
            <a:t>Quelle:</a:t>
          </a:r>
          <a:r>
            <a:rPr lang="de-CH" sz="800" baseline="0"/>
            <a:t> BFE (Bundesamt für Energie)</a:t>
          </a:r>
          <a:endParaRPr lang="de-CH" sz="8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475D2-D342-4010-917E-BB1A4EDCB63A}">
  <sheetPr codeName="Tabelle3">
    <tabColor theme="4" tint="-0.499984740745262"/>
    <pageSetUpPr fitToPage="1"/>
  </sheetPr>
  <dimension ref="A1:Z61"/>
  <sheetViews>
    <sheetView tabSelected="1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baseColWidth="10" defaultColWidth="11.5703125" defaultRowHeight="12.75" x14ac:dyDescent="0.2"/>
  <cols>
    <col min="1" max="1" width="10.5703125" style="16" customWidth="1"/>
    <col min="2" max="2" width="10.7109375" style="16" customWidth="1"/>
    <col min="3" max="3" width="7.140625" style="16" customWidth="1"/>
    <col min="4" max="4" width="10.7109375" style="16" customWidth="1"/>
    <col min="5" max="5" width="7.140625" style="16" customWidth="1"/>
    <col min="6" max="6" width="10.7109375" style="16" customWidth="1"/>
    <col min="7" max="7" width="7.140625" style="16" customWidth="1"/>
    <col min="8" max="8" width="10.7109375" style="16" customWidth="1"/>
    <col min="9" max="9" width="7.140625" style="16" customWidth="1"/>
    <col min="10" max="10" width="10.7109375" style="16" customWidth="1"/>
    <col min="11" max="11" width="7.140625" style="16" customWidth="1"/>
    <col min="12" max="12" width="10.7109375" style="16" customWidth="1"/>
    <col min="13" max="13" width="7.140625" style="16" customWidth="1"/>
    <col min="14" max="14" width="10.7109375" style="16" customWidth="1"/>
    <col min="15" max="15" width="7.140625" style="16" customWidth="1"/>
    <col min="16" max="16" width="10.7109375" style="16" customWidth="1"/>
    <col min="17" max="17" width="7.140625" style="16" customWidth="1"/>
    <col min="18" max="18" width="11.7109375" style="16" customWidth="1"/>
    <col min="19" max="19" width="7.7109375" style="16" customWidth="1"/>
    <col min="20" max="20" width="10.7109375" style="16" customWidth="1"/>
    <col min="21" max="21" width="7.140625" style="16" customWidth="1"/>
    <col min="22" max="22" width="12" style="16" bestFit="1" customWidth="1"/>
    <col min="23" max="23" width="11.5703125" style="15"/>
    <col min="24" max="24" width="11.5703125" style="16"/>
    <col min="25" max="25" width="9" style="16" customWidth="1"/>
    <col min="26" max="16384" width="11.5703125" style="16"/>
  </cols>
  <sheetData>
    <row r="1" spans="1:26" s="55" customFormat="1" ht="21" x14ac:dyDescent="0.35">
      <c r="A1" s="51" t="s">
        <v>27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3"/>
      <c r="W1" s="54"/>
    </row>
    <row r="3" spans="1:26" ht="45" customHeight="1" thickBot="1" x14ac:dyDescent="0.25">
      <c r="A3" s="41" t="s">
        <v>0</v>
      </c>
      <c r="B3" s="61" t="s">
        <v>34</v>
      </c>
      <c r="C3" s="62"/>
      <c r="D3" s="61" t="s">
        <v>1</v>
      </c>
      <c r="E3" s="62"/>
      <c r="F3" s="61" t="s">
        <v>35</v>
      </c>
      <c r="G3" s="62"/>
      <c r="H3" s="61" t="s">
        <v>2</v>
      </c>
      <c r="I3" s="62"/>
      <c r="J3" s="61" t="s">
        <v>22</v>
      </c>
      <c r="K3" s="62"/>
      <c r="L3" s="61" t="s">
        <v>3</v>
      </c>
      <c r="M3" s="62"/>
      <c r="N3" s="61" t="s">
        <v>4</v>
      </c>
      <c r="O3" s="62"/>
      <c r="P3" s="61" t="s">
        <v>36</v>
      </c>
      <c r="Q3" s="62"/>
      <c r="R3" s="61" t="s">
        <v>21</v>
      </c>
      <c r="S3" s="62"/>
      <c r="T3" s="63" t="s">
        <v>23</v>
      </c>
      <c r="U3" s="64"/>
      <c r="V3" s="42" t="s">
        <v>42</v>
      </c>
      <c r="W3" s="43" t="s">
        <v>24</v>
      </c>
    </row>
    <row r="4" spans="1:26" x14ac:dyDescent="0.2">
      <c r="A4" s="44"/>
      <c r="B4" s="45" t="s">
        <v>5</v>
      </c>
      <c r="C4" s="46" t="s">
        <v>6</v>
      </c>
      <c r="D4" s="45" t="s">
        <v>5</v>
      </c>
      <c r="E4" s="46" t="s">
        <v>6</v>
      </c>
      <c r="F4" s="45" t="s">
        <v>5</v>
      </c>
      <c r="G4" s="46" t="s">
        <v>6</v>
      </c>
      <c r="H4" s="45" t="s">
        <v>5</v>
      </c>
      <c r="I4" s="46" t="s">
        <v>6</v>
      </c>
      <c r="J4" s="45" t="s">
        <v>5</v>
      </c>
      <c r="K4" s="46" t="s">
        <v>6</v>
      </c>
      <c r="L4" s="45" t="s">
        <v>5</v>
      </c>
      <c r="M4" s="46" t="s">
        <v>6</v>
      </c>
      <c r="N4" s="45" t="s">
        <v>5</v>
      </c>
      <c r="O4" s="46" t="s">
        <v>6</v>
      </c>
      <c r="P4" s="45" t="s">
        <v>5</v>
      </c>
      <c r="Q4" s="46" t="s">
        <v>6</v>
      </c>
      <c r="R4" s="45" t="s">
        <v>5</v>
      </c>
      <c r="S4" s="47" t="s">
        <v>6</v>
      </c>
      <c r="T4" s="48" t="s">
        <v>5</v>
      </c>
      <c r="U4" s="49" t="s">
        <v>6</v>
      </c>
      <c r="V4" s="50" t="s">
        <v>5</v>
      </c>
      <c r="Y4" s="17" t="s">
        <v>28</v>
      </c>
      <c r="Z4" s="18"/>
    </row>
    <row r="5" spans="1:26" s="26" customFormat="1" ht="14.25" customHeight="1" x14ac:dyDescent="0.25">
      <c r="A5" s="19">
        <v>1969</v>
      </c>
      <c r="B5" s="20">
        <v>12310</v>
      </c>
      <c r="C5" s="21">
        <v>2.1</v>
      </c>
      <c r="D5" s="20">
        <v>98380</v>
      </c>
      <c r="E5" s="21">
        <v>16.8</v>
      </c>
      <c r="F5" s="20">
        <v>0</v>
      </c>
      <c r="G5" s="21">
        <v>0</v>
      </c>
      <c r="H5" s="20">
        <v>31840</v>
      </c>
      <c r="I5" s="21">
        <v>5.4</v>
      </c>
      <c r="J5" s="20">
        <v>447630</v>
      </c>
      <c r="K5" s="21">
        <v>76.2</v>
      </c>
      <c r="L5" s="20">
        <v>10</v>
      </c>
      <c r="M5" s="21">
        <v>0</v>
      </c>
      <c r="N5" s="20">
        <v>6140</v>
      </c>
      <c r="O5" s="21">
        <v>1</v>
      </c>
      <c r="P5" s="20">
        <v>0</v>
      </c>
      <c r="Q5" s="21">
        <v>0</v>
      </c>
      <c r="R5" s="71">
        <f t="shared" ref="R5:R36" si="0">SUM(B5,D5,F5,H5,J5,L5,N5,P5)</f>
        <v>596310</v>
      </c>
      <c r="S5" s="22">
        <v>101.5</v>
      </c>
      <c r="T5" s="23">
        <v>-8980</v>
      </c>
      <c r="U5" s="59">
        <v>-1.5</v>
      </c>
      <c r="V5" s="24">
        <v>587330</v>
      </c>
      <c r="W5" s="25" t="s">
        <v>25</v>
      </c>
      <c r="Y5" s="27" t="s">
        <v>29</v>
      </c>
    </row>
    <row r="6" spans="1:26" s="26" customFormat="1" ht="14.25" customHeight="1" x14ac:dyDescent="0.25">
      <c r="A6" s="19">
        <v>1970</v>
      </c>
      <c r="B6" s="20">
        <v>10110</v>
      </c>
      <c r="C6" s="21">
        <v>1.5</v>
      </c>
      <c r="D6" s="20">
        <v>112580</v>
      </c>
      <c r="E6" s="21">
        <v>16.899999999999999</v>
      </c>
      <c r="F6" s="20">
        <v>0</v>
      </c>
      <c r="G6" s="21">
        <v>0</v>
      </c>
      <c r="H6" s="20">
        <v>27320</v>
      </c>
      <c r="I6" s="21">
        <v>4.0999999999999996</v>
      </c>
      <c r="J6" s="20">
        <v>515140</v>
      </c>
      <c r="K6" s="21">
        <v>77.400000000000006</v>
      </c>
      <c r="L6" s="20">
        <v>1540</v>
      </c>
      <c r="M6" s="21">
        <v>0.2</v>
      </c>
      <c r="N6" s="20">
        <v>20180</v>
      </c>
      <c r="O6" s="21">
        <v>3</v>
      </c>
      <c r="P6" s="20">
        <v>0</v>
      </c>
      <c r="Q6" s="21">
        <v>0</v>
      </c>
      <c r="R6" s="71">
        <f t="shared" si="0"/>
        <v>686870</v>
      </c>
      <c r="S6" s="22">
        <v>103.3</v>
      </c>
      <c r="T6" s="23">
        <v>-21690</v>
      </c>
      <c r="U6" s="59">
        <v>-3.3</v>
      </c>
      <c r="V6" s="28">
        <v>665180</v>
      </c>
      <c r="W6" s="69" t="str">
        <f>IF(V6&gt;V5,"+","–")</f>
        <v>+</v>
      </c>
      <c r="Y6" s="29">
        <v>1</v>
      </c>
      <c r="Z6" s="30">
        <f>SMALL($V$5:$V$57,Y6)</f>
        <v>587330</v>
      </c>
    </row>
    <row r="7" spans="1:26" s="26" customFormat="1" ht="14.25" customHeight="1" x14ac:dyDescent="0.25">
      <c r="A7" s="19">
        <v>1971</v>
      </c>
      <c r="B7" s="20">
        <v>9670</v>
      </c>
      <c r="C7" s="21">
        <v>1.4</v>
      </c>
      <c r="D7" s="20">
        <v>99230</v>
      </c>
      <c r="E7" s="21">
        <v>14.3</v>
      </c>
      <c r="F7" s="20">
        <v>0</v>
      </c>
      <c r="G7" s="21">
        <v>0</v>
      </c>
      <c r="H7" s="20">
        <v>18450</v>
      </c>
      <c r="I7" s="21">
        <v>2.7</v>
      </c>
      <c r="J7" s="20">
        <v>546080</v>
      </c>
      <c r="K7" s="21">
        <v>78.8</v>
      </c>
      <c r="L7" s="20">
        <v>3720</v>
      </c>
      <c r="M7" s="21">
        <v>0.5</v>
      </c>
      <c r="N7" s="20">
        <v>20110</v>
      </c>
      <c r="O7" s="21">
        <v>2.9</v>
      </c>
      <c r="P7" s="20">
        <v>0</v>
      </c>
      <c r="Q7" s="21">
        <v>0</v>
      </c>
      <c r="R7" s="71">
        <f t="shared" si="0"/>
        <v>697260</v>
      </c>
      <c r="S7" s="22">
        <v>100.6</v>
      </c>
      <c r="T7" s="23">
        <v>-3890</v>
      </c>
      <c r="U7" s="59">
        <v>-0.6</v>
      </c>
      <c r="V7" s="28">
        <v>693370</v>
      </c>
      <c r="W7" s="69" t="str">
        <f t="shared" ref="W7:W57" si="1">IF(V7&gt;V6,"+","–")</f>
        <v>+</v>
      </c>
      <c r="Y7" s="29">
        <v>2</v>
      </c>
      <c r="Z7" s="30">
        <f t="shared" ref="Z7:Z8" si="2">SMALL($V$5:$V$57,Y7)</f>
        <v>665180</v>
      </c>
    </row>
    <row r="8" spans="1:26" s="26" customFormat="1" ht="14.25" customHeight="1" x14ac:dyDescent="0.25">
      <c r="A8" s="19">
        <v>1972</v>
      </c>
      <c r="B8" s="20">
        <v>9230</v>
      </c>
      <c r="C8" s="21">
        <v>1.3</v>
      </c>
      <c r="D8" s="20">
        <v>91000</v>
      </c>
      <c r="E8" s="21">
        <v>12.5</v>
      </c>
      <c r="F8" s="20">
        <v>0</v>
      </c>
      <c r="G8" s="21">
        <v>0</v>
      </c>
      <c r="H8" s="20">
        <v>15610</v>
      </c>
      <c r="I8" s="21">
        <v>2.1</v>
      </c>
      <c r="J8" s="20">
        <v>560700</v>
      </c>
      <c r="K8" s="21">
        <v>76.8</v>
      </c>
      <c r="L8" s="20">
        <v>4720</v>
      </c>
      <c r="M8" s="21">
        <v>0.6</v>
      </c>
      <c r="N8" s="20">
        <v>50730</v>
      </c>
      <c r="O8" s="21">
        <v>6.9</v>
      </c>
      <c r="P8" s="20">
        <v>0</v>
      </c>
      <c r="Q8" s="21">
        <v>0</v>
      </c>
      <c r="R8" s="71">
        <f t="shared" si="0"/>
        <v>731990</v>
      </c>
      <c r="S8" s="22">
        <v>100.2</v>
      </c>
      <c r="T8" s="23">
        <v>-1730</v>
      </c>
      <c r="U8" s="59">
        <v>-0.2</v>
      </c>
      <c r="V8" s="28">
        <v>730260</v>
      </c>
      <c r="W8" s="69" t="str">
        <f t="shared" si="1"/>
        <v>+</v>
      </c>
      <c r="Y8" s="29">
        <v>3</v>
      </c>
      <c r="Z8" s="30">
        <f t="shared" si="2"/>
        <v>693370</v>
      </c>
    </row>
    <row r="9" spans="1:26" s="26" customFormat="1" ht="14.25" customHeight="1" x14ac:dyDescent="0.25">
      <c r="A9" s="19">
        <v>1973</v>
      </c>
      <c r="B9" s="20">
        <v>10110</v>
      </c>
      <c r="C9" s="21">
        <v>1.3</v>
      </c>
      <c r="D9" s="20">
        <v>103770</v>
      </c>
      <c r="E9" s="21">
        <v>13.1</v>
      </c>
      <c r="F9" s="20">
        <v>0</v>
      </c>
      <c r="G9" s="21">
        <v>0</v>
      </c>
      <c r="H9" s="20">
        <v>14820</v>
      </c>
      <c r="I9" s="21">
        <v>1.9</v>
      </c>
      <c r="J9" s="20">
        <v>605700</v>
      </c>
      <c r="K9" s="21">
        <v>76.400000000000006</v>
      </c>
      <c r="L9" s="20">
        <v>6390</v>
      </c>
      <c r="M9" s="21">
        <v>0.8</v>
      </c>
      <c r="N9" s="20">
        <v>64320</v>
      </c>
      <c r="O9" s="21">
        <v>8.1</v>
      </c>
      <c r="P9" s="20">
        <v>0</v>
      </c>
      <c r="Q9" s="21">
        <v>0</v>
      </c>
      <c r="R9" s="71">
        <f t="shared" si="0"/>
        <v>805110</v>
      </c>
      <c r="S9" s="22">
        <v>101.6</v>
      </c>
      <c r="T9" s="23">
        <v>-12600</v>
      </c>
      <c r="U9" s="59">
        <v>-1.6</v>
      </c>
      <c r="V9" s="28">
        <v>792510</v>
      </c>
      <c r="W9" s="69" t="str">
        <f t="shared" si="1"/>
        <v>+</v>
      </c>
    </row>
    <row r="10" spans="1:26" s="26" customFormat="1" ht="14.25" customHeight="1" x14ac:dyDescent="0.25">
      <c r="A10" s="19">
        <v>1974</v>
      </c>
      <c r="B10" s="20">
        <v>8320</v>
      </c>
      <c r="C10" s="21">
        <v>1.1000000000000001</v>
      </c>
      <c r="D10" s="20">
        <v>102830</v>
      </c>
      <c r="E10" s="21">
        <v>13.7</v>
      </c>
      <c r="F10" s="20">
        <v>0</v>
      </c>
      <c r="G10" s="21">
        <v>0</v>
      </c>
      <c r="H10" s="20">
        <v>12780</v>
      </c>
      <c r="I10" s="21">
        <v>1.7</v>
      </c>
      <c r="J10" s="20">
        <v>552580</v>
      </c>
      <c r="K10" s="21">
        <v>73.5</v>
      </c>
      <c r="L10" s="20">
        <v>13460</v>
      </c>
      <c r="M10" s="21">
        <v>1.8</v>
      </c>
      <c r="N10" s="20">
        <v>73420</v>
      </c>
      <c r="O10" s="21">
        <v>9.8000000000000007</v>
      </c>
      <c r="P10" s="20">
        <v>0</v>
      </c>
      <c r="Q10" s="21">
        <v>0</v>
      </c>
      <c r="R10" s="71">
        <f t="shared" si="0"/>
        <v>763390</v>
      </c>
      <c r="S10" s="22">
        <v>101.5</v>
      </c>
      <c r="T10" s="23">
        <v>-11630</v>
      </c>
      <c r="U10" s="59">
        <v>-1.5</v>
      </c>
      <c r="V10" s="28">
        <v>751790</v>
      </c>
      <c r="W10" s="69" t="str">
        <f t="shared" si="1"/>
        <v>–</v>
      </c>
    </row>
    <row r="11" spans="1:26" s="26" customFormat="1" ht="14.25" customHeight="1" x14ac:dyDescent="0.25">
      <c r="A11" s="19">
        <v>1975</v>
      </c>
      <c r="B11" s="20">
        <v>8330</v>
      </c>
      <c r="C11" s="21">
        <v>1.1000000000000001</v>
      </c>
      <c r="D11" s="20">
        <v>122310</v>
      </c>
      <c r="E11" s="21">
        <v>16.7</v>
      </c>
      <c r="F11" s="20">
        <v>0</v>
      </c>
      <c r="G11" s="21">
        <v>0</v>
      </c>
      <c r="H11" s="20">
        <v>9580</v>
      </c>
      <c r="I11" s="21">
        <v>1.3</v>
      </c>
      <c r="J11" s="20">
        <v>525150</v>
      </c>
      <c r="K11" s="21">
        <v>71.7</v>
      </c>
      <c r="L11" s="20">
        <v>21680</v>
      </c>
      <c r="M11" s="21">
        <v>3</v>
      </c>
      <c r="N11" s="20">
        <v>80630</v>
      </c>
      <c r="O11" s="21">
        <v>11</v>
      </c>
      <c r="P11" s="20">
        <v>0</v>
      </c>
      <c r="Q11" s="21">
        <v>0</v>
      </c>
      <c r="R11" s="71">
        <f t="shared" si="0"/>
        <v>767680</v>
      </c>
      <c r="S11" s="22">
        <v>104.8</v>
      </c>
      <c r="T11" s="23">
        <v>-35010</v>
      </c>
      <c r="U11" s="59">
        <v>-4.8</v>
      </c>
      <c r="V11" s="28">
        <v>732690</v>
      </c>
      <c r="W11" s="69" t="str">
        <f t="shared" si="1"/>
        <v>–</v>
      </c>
    </row>
    <row r="12" spans="1:26" s="26" customFormat="1" ht="14.25" customHeight="1" x14ac:dyDescent="0.25">
      <c r="A12" s="19">
        <v>1976</v>
      </c>
      <c r="B12" s="20">
        <v>8350</v>
      </c>
      <c r="C12" s="21">
        <v>1.1000000000000001</v>
      </c>
      <c r="D12" s="20">
        <v>95840</v>
      </c>
      <c r="E12" s="21">
        <v>12.7</v>
      </c>
      <c r="F12" s="20">
        <v>0</v>
      </c>
      <c r="G12" s="21">
        <v>0</v>
      </c>
      <c r="H12" s="20">
        <v>9000</v>
      </c>
      <c r="I12" s="21">
        <v>1.2</v>
      </c>
      <c r="J12" s="20">
        <v>545820</v>
      </c>
      <c r="K12" s="21">
        <v>72.099999999999994</v>
      </c>
      <c r="L12" s="20">
        <v>22630</v>
      </c>
      <c r="M12" s="21">
        <v>3</v>
      </c>
      <c r="N12" s="20">
        <v>82480</v>
      </c>
      <c r="O12" s="21">
        <v>10.9</v>
      </c>
      <c r="P12" s="20">
        <v>0</v>
      </c>
      <c r="Q12" s="21">
        <v>0</v>
      </c>
      <c r="R12" s="71">
        <f t="shared" si="0"/>
        <v>764120</v>
      </c>
      <c r="S12" s="22">
        <v>100.9</v>
      </c>
      <c r="T12" s="23">
        <v>-6900</v>
      </c>
      <c r="U12" s="59">
        <v>-0.9</v>
      </c>
      <c r="V12" s="28">
        <v>757220</v>
      </c>
      <c r="W12" s="69" t="str">
        <f t="shared" si="1"/>
        <v>+</v>
      </c>
    </row>
    <row r="13" spans="1:26" s="26" customFormat="1" ht="14.25" customHeight="1" x14ac:dyDescent="0.25">
      <c r="A13" s="19">
        <v>1977</v>
      </c>
      <c r="B13" s="20">
        <v>8350</v>
      </c>
      <c r="C13" s="21">
        <v>1.1000000000000001</v>
      </c>
      <c r="D13" s="20">
        <v>130640</v>
      </c>
      <c r="E13" s="21">
        <v>17.3</v>
      </c>
      <c r="F13" s="20">
        <v>0</v>
      </c>
      <c r="G13" s="21">
        <v>0</v>
      </c>
      <c r="H13" s="20">
        <v>10500</v>
      </c>
      <c r="I13" s="21">
        <v>1.4</v>
      </c>
      <c r="J13" s="20">
        <v>532560</v>
      </c>
      <c r="K13" s="21">
        <v>70.5</v>
      </c>
      <c r="L13" s="20">
        <v>25840</v>
      </c>
      <c r="M13" s="21">
        <v>3.4</v>
      </c>
      <c r="N13" s="20">
        <v>84310</v>
      </c>
      <c r="O13" s="21">
        <v>11.2</v>
      </c>
      <c r="P13" s="20">
        <v>0</v>
      </c>
      <c r="Q13" s="21">
        <v>0</v>
      </c>
      <c r="R13" s="71">
        <f t="shared" si="0"/>
        <v>792200</v>
      </c>
      <c r="S13" s="22">
        <v>104.9</v>
      </c>
      <c r="T13" s="23">
        <v>-36660</v>
      </c>
      <c r="U13" s="59">
        <v>-4.9000000000000004</v>
      </c>
      <c r="V13" s="28">
        <v>755540</v>
      </c>
      <c r="W13" s="69" t="str">
        <f t="shared" si="1"/>
        <v>–</v>
      </c>
    </row>
    <row r="14" spans="1:26" s="26" customFormat="1" ht="14.25" customHeight="1" x14ac:dyDescent="0.25">
      <c r="A14" s="19">
        <v>1978</v>
      </c>
      <c r="B14" s="20">
        <v>7910</v>
      </c>
      <c r="C14" s="21">
        <v>1</v>
      </c>
      <c r="D14" s="20">
        <v>117040</v>
      </c>
      <c r="E14" s="21">
        <v>15.1</v>
      </c>
      <c r="F14" s="20">
        <v>8400</v>
      </c>
      <c r="G14" s="21">
        <v>1.1000000000000001</v>
      </c>
      <c r="H14" s="20">
        <v>9450</v>
      </c>
      <c r="I14" s="21">
        <v>1.2</v>
      </c>
      <c r="J14" s="20">
        <v>536100</v>
      </c>
      <c r="K14" s="21">
        <v>69.2</v>
      </c>
      <c r="L14" s="20">
        <v>28350</v>
      </c>
      <c r="M14" s="21">
        <v>3.7</v>
      </c>
      <c r="N14" s="20">
        <v>87220</v>
      </c>
      <c r="O14" s="21">
        <v>11.3</v>
      </c>
      <c r="P14" s="20">
        <v>0</v>
      </c>
      <c r="Q14" s="21">
        <v>0</v>
      </c>
      <c r="R14" s="71">
        <f t="shared" si="0"/>
        <v>794470</v>
      </c>
      <c r="S14" s="22">
        <v>102.5</v>
      </c>
      <c r="T14" s="23">
        <v>-19420</v>
      </c>
      <c r="U14" s="59">
        <v>-2.5</v>
      </c>
      <c r="V14" s="28">
        <v>775050</v>
      </c>
      <c r="W14" s="69" t="str">
        <f t="shared" si="1"/>
        <v>+</v>
      </c>
    </row>
    <row r="15" spans="1:26" s="26" customFormat="1" ht="14.25" customHeight="1" x14ac:dyDescent="0.25">
      <c r="A15" s="19">
        <v>1979</v>
      </c>
      <c r="B15" s="20">
        <v>9010</v>
      </c>
      <c r="C15" s="21">
        <v>1.1000000000000001</v>
      </c>
      <c r="D15" s="20">
        <v>116440</v>
      </c>
      <c r="E15" s="21">
        <v>14.7</v>
      </c>
      <c r="F15" s="20">
        <v>10060</v>
      </c>
      <c r="G15" s="21">
        <v>1.3</v>
      </c>
      <c r="H15" s="20">
        <v>9770</v>
      </c>
      <c r="I15" s="21">
        <v>1.2</v>
      </c>
      <c r="J15" s="20">
        <v>515200</v>
      </c>
      <c r="K15" s="21">
        <v>65.3</v>
      </c>
      <c r="L15" s="20">
        <v>31800</v>
      </c>
      <c r="M15" s="21">
        <v>4</v>
      </c>
      <c r="N15" s="20">
        <v>122650</v>
      </c>
      <c r="O15" s="21">
        <v>15.5</v>
      </c>
      <c r="P15" s="20">
        <v>0</v>
      </c>
      <c r="Q15" s="21">
        <v>0</v>
      </c>
      <c r="R15" s="71">
        <f t="shared" si="0"/>
        <v>814930</v>
      </c>
      <c r="S15" s="22">
        <v>103.2</v>
      </c>
      <c r="T15" s="23">
        <v>-25370</v>
      </c>
      <c r="U15" s="59">
        <v>-3.2</v>
      </c>
      <c r="V15" s="28">
        <v>789560</v>
      </c>
      <c r="W15" s="69" t="str">
        <f t="shared" si="1"/>
        <v>+</v>
      </c>
    </row>
    <row r="16" spans="1:26" s="26" customFormat="1" ht="14.25" customHeight="1" x14ac:dyDescent="0.25">
      <c r="A16" s="19">
        <v>1980</v>
      </c>
      <c r="B16" s="20">
        <v>26280</v>
      </c>
      <c r="C16" s="21">
        <v>3.1</v>
      </c>
      <c r="D16" s="20">
        <v>120750</v>
      </c>
      <c r="E16" s="21">
        <v>14.4</v>
      </c>
      <c r="F16" s="20">
        <v>10100</v>
      </c>
      <c r="G16" s="21">
        <v>1.2</v>
      </c>
      <c r="H16" s="20">
        <v>14300</v>
      </c>
      <c r="I16" s="21">
        <v>1.7</v>
      </c>
      <c r="J16" s="20">
        <v>513220</v>
      </c>
      <c r="K16" s="21">
        <v>61.1</v>
      </c>
      <c r="L16" s="20">
        <v>36280</v>
      </c>
      <c r="M16" s="21">
        <v>4.3</v>
      </c>
      <c r="N16" s="20">
        <v>149050</v>
      </c>
      <c r="O16" s="21">
        <v>17.7</v>
      </c>
      <c r="P16" s="20">
        <v>0</v>
      </c>
      <c r="Q16" s="21">
        <v>0</v>
      </c>
      <c r="R16" s="71">
        <f t="shared" si="0"/>
        <v>869980</v>
      </c>
      <c r="S16" s="22">
        <v>103.5</v>
      </c>
      <c r="T16" s="23">
        <v>-29450</v>
      </c>
      <c r="U16" s="59">
        <v>-3.5</v>
      </c>
      <c r="V16" s="28">
        <v>840530</v>
      </c>
      <c r="W16" s="69" t="str">
        <f t="shared" si="1"/>
        <v>+</v>
      </c>
    </row>
    <row r="17" spans="1:23" s="26" customFormat="1" ht="14.25" customHeight="1" x14ac:dyDescent="0.25">
      <c r="A17" s="19">
        <v>1981</v>
      </c>
      <c r="B17" s="20">
        <v>25480</v>
      </c>
      <c r="C17" s="21">
        <v>3</v>
      </c>
      <c r="D17" s="20">
        <v>129950</v>
      </c>
      <c r="E17" s="21">
        <v>15.2</v>
      </c>
      <c r="F17" s="20">
        <v>14040</v>
      </c>
      <c r="G17" s="21">
        <v>1.6</v>
      </c>
      <c r="H17" s="20">
        <v>21150</v>
      </c>
      <c r="I17" s="21">
        <v>2.5</v>
      </c>
      <c r="J17" s="20">
        <v>508680</v>
      </c>
      <c r="K17" s="21">
        <v>59.3</v>
      </c>
      <c r="L17" s="20">
        <v>39140</v>
      </c>
      <c r="M17" s="21">
        <v>4.5999999999999996</v>
      </c>
      <c r="N17" s="20">
        <v>157770</v>
      </c>
      <c r="O17" s="21">
        <v>18.399999999999999</v>
      </c>
      <c r="P17" s="20">
        <v>0</v>
      </c>
      <c r="Q17" s="21">
        <v>0</v>
      </c>
      <c r="R17" s="71">
        <f t="shared" si="0"/>
        <v>896210</v>
      </c>
      <c r="S17" s="22">
        <v>104.5</v>
      </c>
      <c r="T17" s="23">
        <v>-38560</v>
      </c>
      <c r="U17" s="59">
        <v>-4.5</v>
      </c>
      <c r="V17" s="28">
        <v>857650</v>
      </c>
      <c r="W17" s="69" t="str">
        <f t="shared" si="1"/>
        <v>+</v>
      </c>
    </row>
    <row r="18" spans="1:23" s="26" customFormat="1" ht="14.25" customHeight="1" x14ac:dyDescent="0.25">
      <c r="A18" s="19">
        <v>1982</v>
      </c>
      <c r="B18" s="20">
        <v>24930</v>
      </c>
      <c r="C18" s="21">
        <v>3</v>
      </c>
      <c r="D18" s="20">
        <v>133330</v>
      </c>
      <c r="E18" s="21">
        <v>15.9</v>
      </c>
      <c r="F18" s="20">
        <v>16200</v>
      </c>
      <c r="G18" s="21">
        <v>1.9</v>
      </c>
      <c r="H18" s="20">
        <v>18710</v>
      </c>
      <c r="I18" s="21">
        <v>2.2000000000000002</v>
      </c>
      <c r="J18" s="20">
        <v>484800</v>
      </c>
      <c r="K18" s="21">
        <v>58</v>
      </c>
      <c r="L18" s="20">
        <v>41340</v>
      </c>
      <c r="M18" s="21">
        <v>4.9000000000000004</v>
      </c>
      <c r="N18" s="20">
        <v>155740</v>
      </c>
      <c r="O18" s="21">
        <v>18.600000000000001</v>
      </c>
      <c r="P18" s="20">
        <v>0</v>
      </c>
      <c r="Q18" s="21">
        <v>0</v>
      </c>
      <c r="R18" s="71">
        <f t="shared" si="0"/>
        <v>875050</v>
      </c>
      <c r="S18" s="22">
        <v>104.7</v>
      </c>
      <c r="T18" s="23">
        <v>-38970</v>
      </c>
      <c r="U18" s="59">
        <v>-4.7</v>
      </c>
      <c r="V18" s="28">
        <v>836080</v>
      </c>
      <c r="W18" s="69" t="str">
        <f t="shared" si="1"/>
        <v>–</v>
      </c>
    </row>
    <row r="19" spans="1:23" s="26" customFormat="1" ht="14.25" customHeight="1" x14ac:dyDescent="0.25">
      <c r="A19" s="19">
        <v>1983</v>
      </c>
      <c r="B19" s="20">
        <v>25340</v>
      </c>
      <c r="C19" s="21">
        <v>3</v>
      </c>
      <c r="D19" s="20">
        <v>129610</v>
      </c>
      <c r="E19" s="21">
        <v>15.2</v>
      </c>
      <c r="F19" s="20">
        <v>16040</v>
      </c>
      <c r="G19" s="21">
        <v>1.9</v>
      </c>
      <c r="H19" s="20">
        <v>16330</v>
      </c>
      <c r="I19" s="21">
        <v>1.9</v>
      </c>
      <c r="J19" s="20">
        <v>494230</v>
      </c>
      <c r="K19" s="21">
        <v>57.8</v>
      </c>
      <c r="L19" s="20">
        <v>45450</v>
      </c>
      <c r="M19" s="21">
        <v>5.3</v>
      </c>
      <c r="N19" s="20">
        <v>161680</v>
      </c>
      <c r="O19" s="21">
        <v>18.899999999999999</v>
      </c>
      <c r="P19" s="20">
        <v>0</v>
      </c>
      <c r="Q19" s="21">
        <v>0</v>
      </c>
      <c r="R19" s="71">
        <f t="shared" si="0"/>
        <v>888680</v>
      </c>
      <c r="S19" s="22">
        <v>103.9</v>
      </c>
      <c r="T19" s="23">
        <v>-33280</v>
      </c>
      <c r="U19" s="59">
        <v>-3.9</v>
      </c>
      <c r="V19" s="28">
        <v>855400</v>
      </c>
      <c r="W19" s="69" t="str">
        <f t="shared" si="1"/>
        <v>+</v>
      </c>
    </row>
    <row r="20" spans="1:23" s="26" customFormat="1" ht="14.25" customHeight="1" x14ac:dyDescent="0.25">
      <c r="A20" s="19">
        <v>1984</v>
      </c>
      <c r="B20" s="20">
        <v>26560</v>
      </c>
      <c r="C20" s="21">
        <v>2.9</v>
      </c>
      <c r="D20" s="20">
        <v>111140</v>
      </c>
      <c r="E20" s="21">
        <v>12.3</v>
      </c>
      <c r="F20" s="20">
        <v>17920</v>
      </c>
      <c r="G20" s="21">
        <v>2</v>
      </c>
      <c r="H20" s="20">
        <v>20980</v>
      </c>
      <c r="I20" s="21">
        <v>2.2999999999999998</v>
      </c>
      <c r="J20" s="20">
        <v>501010</v>
      </c>
      <c r="K20" s="21">
        <v>55.6</v>
      </c>
      <c r="L20" s="20">
        <v>50690</v>
      </c>
      <c r="M20" s="21">
        <v>5.6</v>
      </c>
      <c r="N20" s="20">
        <v>189770</v>
      </c>
      <c r="O20" s="21">
        <v>21.1</v>
      </c>
      <c r="P20" s="20">
        <v>0</v>
      </c>
      <c r="Q20" s="21">
        <v>0</v>
      </c>
      <c r="R20" s="71">
        <f t="shared" si="0"/>
        <v>918070</v>
      </c>
      <c r="S20" s="22">
        <v>101.9</v>
      </c>
      <c r="T20" s="23">
        <v>-16900</v>
      </c>
      <c r="U20" s="59">
        <v>-1.9</v>
      </c>
      <c r="V20" s="28">
        <v>901170</v>
      </c>
      <c r="W20" s="69" t="str">
        <f t="shared" si="1"/>
        <v>+</v>
      </c>
    </row>
    <row r="21" spans="1:23" s="26" customFormat="1" ht="14.25" customHeight="1" x14ac:dyDescent="0.25">
      <c r="A21" s="19">
        <v>1985</v>
      </c>
      <c r="B21" s="20">
        <v>27030</v>
      </c>
      <c r="C21" s="21">
        <v>2.8</v>
      </c>
      <c r="D21" s="20">
        <v>117640</v>
      </c>
      <c r="E21" s="21">
        <v>12.4</v>
      </c>
      <c r="F21" s="20">
        <v>20390</v>
      </c>
      <c r="G21" s="21">
        <v>2.1</v>
      </c>
      <c r="H21" s="20">
        <v>21070</v>
      </c>
      <c r="I21" s="21">
        <v>2.2000000000000002</v>
      </c>
      <c r="J21" s="20">
        <v>509060</v>
      </c>
      <c r="K21" s="21">
        <v>53.6</v>
      </c>
      <c r="L21" s="20">
        <v>53070</v>
      </c>
      <c r="M21" s="21">
        <v>5.6</v>
      </c>
      <c r="N21" s="20">
        <v>232160</v>
      </c>
      <c r="O21" s="21">
        <v>24.5</v>
      </c>
      <c r="P21" s="20">
        <v>0</v>
      </c>
      <c r="Q21" s="21">
        <v>0</v>
      </c>
      <c r="R21" s="71">
        <f t="shared" si="0"/>
        <v>980420</v>
      </c>
      <c r="S21" s="22">
        <v>103.3</v>
      </c>
      <c r="T21" s="23">
        <v>-31320</v>
      </c>
      <c r="U21" s="59">
        <v>-3.3</v>
      </c>
      <c r="V21" s="28">
        <v>949100</v>
      </c>
      <c r="W21" s="69" t="str">
        <f t="shared" si="1"/>
        <v>+</v>
      </c>
    </row>
    <row r="22" spans="1:23" s="26" customFormat="1" ht="14.25" customHeight="1" x14ac:dyDescent="0.25">
      <c r="A22" s="19">
        <v>1986</v>
      </c>
      <c r="B22" s="20">
        <v>26290</v>
      </c>
      <c r="C22" s="21">
        <v>2.7</v>
      </c>
      <c r="D22" s="20">
        <v>120920</v>
      </c>
      <c r="E22" s="21">
        <v>12.5</v>
      </c>
      <c r="F22" s="20">
        <v>22570</v>
      </c>
      <c r="G22" s="21">
        <v>2.2999999999999998</v>
      </c>
      <c r="H22" s="20">
        <v>18130</v>
      </c>
      <c r="I22" s="21">
        <v>1.9</v>
      </c>
      <c r="J22" s="20">
        <v>522150</v>
      </c>
      <c r="K22" s="21">
        <v>54.1</v>
      </c>
      <c r="L22" s="20">
        <v>54350</v>
      </c>
      <c r="M22" s="21">
        <v>5.6</v>
      </c>
      <c r="N22" s="20">
        <v>232400</v>
      </c>
      <c r="O22" s="21">
        <v>24.1</v>
      </c>
      <c r="P22" s="20">
        <v>0</v>
      </c>
      <c r="Q22" s="21">
        <v>0</v>
      </c>
      <c r="R22" s="71">
        <f t="shared" si="0"/>
        <v>996810</v>
      </c>
      <c r="S22" s="22">
        <v>103.2</v>
      </c>
      <c r="T22" s="23">
        <v>-30910</v>
      </c>
      <c r="U22" s="59">
        <v>-3.2</v>
      </c>
      <c r="V22" s="28">
        <v>965900</v>
      </c>
      <c r="W22" s="69" t="str">
        <f t="shared" si="1"/>
        <v>+</v>
      </c>
    </row>
    <row r="23" spans="1:23" s="26" customFormat="1" ht="14.25" customHeight="1" x14ac:dyDescent="0.25">
      <c r="A23" s="19">
        <v>1987</v>
      </c>
      <c r="B23" s="20">
        <v>26380</v>
      </c>
      <c r="C23" s="21">
        <v>2.7</v>
      </c>
      <c r="D23" s="20">
        <v>127480</v>
      </c>
      <c r="E23" s="21">
        <v>13</v>
      </c>
      <c r="F23" s="20">
        <v>22680</v>
      </c>
      <c r="G23" s="21">
        <v>2.2999999999999998</v>
      </c>
      <c r="H23" s="20">
        <v>16870</v>
      </c>
      <c r="I23" s="21">
        <v>1.7</v>
      </c>
      <c r="J23" s="20">
        <v>522960</v>
      </c>
      <c r="K23" s="21">
        <v>53.5</v>
      </c>
      <c r="L23" s="20">
        <v>58270</v>
      </c>
      <c r="M23" s="21">
        <v>6</v>
      </c>
      <c r="N23" s="20">
        <v>236740</v>
      </c>
      <c r="O23" s="21">
        <v>24.2</v>
      </c>
      <c r="P23" s="20">
        <v>0</v>
      </c>
      <c r="Q23" s="21">
        <v>0</v>
      </c>
      <c r="R23" s="71">
        <f t="shared" si="0"/>
        <v>1011380</v>
      </c>
      <c r="S23" s="22">
        <v>103.5</v>
      </c>
      <c r="T23" s="23">
        <v>-34030</v>
      </c>
      <c r="U23" s="59">
        <v>-3.5</v>
      </c>
      <c r="V23" s="28">
        <v>977350</v>
      </c>
      <c r="W23" s="69" t="str">
        <f t="shared" si="1"/>
        <v>+</v>
      </c>
    </row>
    <row r="24" spans="1:23" s="26" customFormat="1" ht="14.25" customHeight="1" x14ac:dyDescent="0.25">
      <c r="A24" s="19">
        <v>1988</v>
      </c>
      <c r="B24" s="20">
        <v>25010</v>
      </c>
      <c r="C24" s="21">
        <v>2.6</v>
      </c>
      <c r="D24" s="20">
        <v>131180</v>
      </c>
      <c r="E24" s="21">
        <v>13.4</v>
      </c>
      <c r="F24" s="20">
        <v>22790</v>
      </c>
      <c r="G24" s="21">
        <v>2.2999999999999998</v>
      </c>
      <c r="H24" s="20">
        <v>14400</v>
      </c>
      <c r="I24" s="21">
        <v>1.5</v>
      </c>
      <c r="J24" s="20">
        <v>525980</v>
      </c>
      <c r="K24" s="21">
        <v>53.8</v>
      </c>
      <c r="L24" s="20">
        <v>58680</v>
      </c>
      <c r="M24" s="21">
        <v>6</v>
      </c>
      <c r="N24" s="20">
        <v>234570</v>
      </c>
      <c r="O24" s="21">
        <v>24</v>
      </c>
      <c r="P24" s="20">
        <v>0</v>
      </c>
      <c r="Q24" s="21">
        <v>0</v>
      </c>
      <c r="R24" s="71">
        <f t="shared" si="0"/>
        <v>1012610</v>
      </c>
      <c r="S24" s="22">
        <v>103.5</v>
      </c>
      <c r="T24" s="23">
        <v>-34640</v>
      </c>
      <c r="U24" s="59">
        <v>-3.5</v>
      </c>
      <c r="V24" s="28">
        <v>977970</v>
      </c>
      <c r="W24" s="69" t="str">
        <f t="shared" si="1"/>
        <v>+</v>
      </c>
    </row>
    <row r="25" spans="1:23" s="26" customFormat="1" ht="14.25" customHeight="1" x14ac:dyDescent="0.25">
      <c r="A25" s="19">
        <v>1989</v>
      </c>
      <c r="B25" s="20">
        <v>24870</v>
      </c>
      <c r="C25" s="21">
        <v>2.5</v>
      </c>
      <c r="D25" s="20">
        <v>109750</v>
      </c>
      <c r="E25" s="21">
        <v>11.2</v>
      </c>
      <c r="F25" s="20">
        <v>22970</v>
      </c>
      <c r="G25" s="21">
        <v>2.2999999999999998</v>
      </c>
      <c r="H25" s="20">
        <v>14890</v>
      </c>
      <c r="I25" s="21">
        <v>1.5</v>
      </c>
      <c r="J25" s="20">
        <v>518550</v>
      </c>
      <c r="K25" s="21">
        <v>52.9</v>
      </c>
      <c r="L25" s="20">
        <v>63820</v>
      </c>
      <c r="M25" s="21">
        <v>6.5</v>
      </c>
      <c r="N25" s="20">
        <v>235010</v>
      </c>
      <c r="O25" s="21">
        <v>24</v>
      </c>
      <c r="P25" s="20">
        <v>0</v>
      </c>
      <c r="Q25" s="21">
        <v>0</v>
      </c>
      <c r="R25" s="71">
        <f t="shared" si="0"/>
        <v>989860</v>
      </c>
      <c r="S25" s="22">
        <v>100.9</v>
      </c>
      <c r="T25" s="23">
        <v>-9060</v>
      </c>
      <c r="U25" s="59">
        <v>-0.9</v>
      </c>
      <c r="V25" s="28">
        <v>980800</v>
      </c>
      <c r="W25" s="69" t="str">
        <f t="shared" si="1"/>
        <v>+</v>
      </c>
    </row>
    <row r="26" spans="1:23" s="26" customFormat="1" ht="14.25" customHeight="1" x14ac:dyDescent="0.25">
      <c r="A26" s="19">
        <v>1990</v>
      </c>
      <c r="B26" s="20">
        <v>28680</v>
      </c>
      <c r="C26" s="21">
        <v>2.8</v>
      </c>
      <c r="D26" s="20">
        <v>110430</v>
      </c>
      <c r="E26" s="21">
        <v>10.8</v>
      </c>
      <c r="F26" s="20">
        <v>23200</v>
      </c>
      <c r="G26" s="21">
        <v>2.2999999999999998</v>
      </c>
      <c r="H26" s="20">
        <v>14890</v>
      </c>
      <c r="I26" s="21">
        <v>1.5</v>
      </c>
      <c r="J26" s="20">
        <v>532260</v>
      </c>
      <c r="K26" s="21">
        <v>52.3</v>
      </c>
      <c r="L26" s="20">
        <v>68310</v>
      </c>
      <c r="M26" s="21">
        <v>6.7</v>
      </c>
      <c r="N26" s="20">
        <v>243250</v>
      </c>
      <c r="O26" s="21">
        <v>23.9</v>
      </c>
      <c r="P26" s="20">
        <v>4580</v>
      </c>
      <c r="Q26" s="21">
        <v>0.4</v>
      </c>
      <c r="R26" s="71">
        <f t="shared" si="0"/>
        <v>1025600</v>
      </c>
      <c r="S26" s="22">
        <v>100.7</v>
      </c>
      <c r="T26" s="23">
        <v>-7590</v>
      </c>
      <c r="U26" s="59">
        <v>-0.7</v>
      </c>
      <c r="V26" s="28">
        <v>1018010</v>
      </c>
      <c r="W26" s="69" t="str">
        <f t="shared" si="1"/>
        <v>+</v>
      </c>
    </row>
    <row r="27" spans="1:23" s="26" customFormat="1" ht="14.25" customHeight="1" x14ac:dyDescent="0.25">
      <c r="A27" s="19">
        <v>1991</v>
      </c>
      <c r="B27" s="20">
        <v>31610</v>
      </c>
      <c r="C27" s="21">
        <v>3</v>
      </c>
      <c r="D27" s="20">
        <v>119100</v>
      </c>
      <c r="E27" s="21">
        <v>11.3</v>
      </c>
      <c r="F27" s="20">
        <v>24430</v>
      </c>
      <c r="G27" s="21">
        <v>2.2999999999999998</v>
      </c>
      <c r="H27" s="20">
        <v>12650</v>
      </c>
      <c r="I27" s="21">
        <v>1.2</v>
      </c>
      <c r="J27" s="20">
        <v>561010</v>
      </c>
      <c r="K27" s="21">
        <v>53.1</v>
      </c>
      <c r="L27" s="20">
        <v>76680</v>
      </c>
      <c r="M27" s="21">
        <v>7.3</v>
      </c>
      <c r="N27" s="20">
        <v>236230</v>
      </c>
      <c r="O27" s="21">
        <v>22.4</v>
      </c>
      <c r="P27" s="20">
        <v>5140</v>
      </c>
      <c r="Q27" s="21">
        <v>0.5</v>
      </c>
      <c r="R27" s="71">
        <f t="shared" si="0"/>
        <v>1066850</v>
      </c>
      <c r="S27" s="22">
        <v>101</v>
      </c>
      <c r="T27" s="23">
        <v>-10060</v>
      </c>
      <c r="U27" s="59">
        <v>-1</v>
      </c>
      <c r="V27" s="28">
        <v>1056790</v>
      </c>
      <c r="W27" s="69" t="str">
        <f t="shared" si="1"/>
        <v>+</v>
      </c>
    </row>
    <row r="28" spans="1:23" s="26" customFormat="1" ht="14.25" customHeight="1" x14ac:dyDescent="0.25">
      <c r="A28" s="19">
        <v>1992</v>
      </c>
      <c r="B28" s="20">
        <v>30680</v>
      </c>
      <c r="C28" s="21">
        <v>2.9</v>
      </c>
      <c r="D28" s="20">
        <v>121410</v>
      </c>
      <c r="E28" s="21">
        <v>11.4</v>
      </c>
      <c r="F28" s="20">
        <v>24640</v>
      </c>
      <c r="G28" s="21">
        <v>2.2999999999999998</v>
      </c>
      <c r="H28" s="20">
        <v>8760</v>
      </c>
      <c r="I28" s="21">
        <v>0.8</v>
      </c>
      <c r="J28" s="20">
        <v>564440</v>
      </c>
      <c r="K28" s="21">
        <v>53.2</v>
      </c>
      <c r="L28" s="20">
        <v>80600</v>
      </c>
      <c r="M28" s="21">
        <v>7.6</v>
      </c>
      <c r="N28" s="20">
        <v>241320</v>
      </c>
      <c r="O28" s="21">
        <v>22.7</v>
      </c>
      <c r="P28" s="20">
        <v>5270</v>
      </c>
      <c r="Q28" s="21">
        <v>0.5</v>
      </c>
      <c r="R28" s="71">
        <f t="shared" si="0"/>
        <v>1077120</v>
      </c>
      <c r="S28" s="22">
        <v>101.5</v>
      </c>
      <c r="T28" s="23">
        <v>-15440</v>
      </c>
      <c r="U28" s="59">
        <v>-1.5</v>
      </c>
      <c r="V28" s="28">
        <v>1061680</v>
      </c>
      <c r="W28" s="69" t="str">
        <f t="shared" si="1"/>
        <v>+</v>
      </c>
    </row>
    <row r="29" spans="1:23" s="26" customFormat="1" ht="14.25" customHeight="1" x14ac:dyDescent="0.25">
      <c r="A29" s="19">
        <v>1993</v>
      </c>
      <c r="B29" s="20">
        <v>30770</v>
      </c>
      <c r="C29" s="21">
        <v>3</v>
      </c>
      <c r="D29" s="20">
        <v>130510</v>
      </c>
      <c r="E29" s="21">
        <v>12.6</v>
      </c>
      <c r="F29" s="20">
        <v>29330</v>
      </c>
      <c r="G29" s="21">
        <v>2.8</v>
      </c>
      <c r="H29" s="20">
        <v>7340</v>
      </c>
      <c r="I29" s="21">
        <v>0.7</v>
      </c>
      <c r="J29" s="20">
        <v>533440</v>
      </c>
      <c r="K29" s="21">
        <v>51.5</v>
      </c>
      <c r="L29" s="20">
        <v>84560</v>
      </c>
      <c r="M29" s="21">
        <v>8.1999999999999993</v>
      </c>
      <c r="N29" s="20">
        <v>240320</v>
      </c>
      <c r="O29" s="21">
        <v>23.2</v>
      </c>
      <c r="P29" s="20">
        <v>5620</v>
      </c>
      <c r="Q29" s="21">
        <v>0.5</v>
      </c>
      <c r="R29" s="71">
        <f t="shared" si="0"/>
        <v>1061890</v>
      </c>
      <c r="S29" s="22">
        <v>102.5</v>
      </c>
      <c r="T29" s="23">
        <v>-25920</v>
      </c>
      <c r="U29" s="59">
        <v>-2.5</v>
      </c>
      <c r="V29" s="28">
        <v>1035970</v>
      </c>
      <c r="W29" s="69" t="str">
        <f t="shared" si="1"/>
        <v>–</v>
      </c>
    </row>
    <row r="30" spans="1:23" s="26" customFormat="1" ht="14.25" customHeight="1" x14ac:dyDescent="0.25">
      <c r="A30" s="19">
        <v>1994</v>
      </c>
      <c r="B30" s="20">
        <v>28730</v>
      </c>
      <c r="C30" s="21">
        <v>2.8</v>
      </c>
      <c r="D30" s="20">
        <v>142400</v>
      </c>
      <c r="E30" s="21">
        <v>13.9</v>
      </c>
      <c r="F30" s="20">
        <v>29530</v>
      </c>
      <c r="G30" s="21">
        <v>2.9</v>
      </c>
      <c r="H30" s="20">
        <v>7430</v>
      </c>
      <c r="I30" s="21">
        <v>0.7</v>
      </c>
      <c r="J30" s="20">
        <v>522270</v>
      </c>
      <c r="K30" s="21">
        <v>50.8</v>
      </c>
      <c r="L30" s="20">
        <v>83410</v>
      </c>
      <c r="M30" s="21">
        <v>8.1</v>
      </c>
      <c r="N30" s="20">
        <v>250730</v>
      </c>
      <c r="O30" s="21">
        <v>24.4</v>
      </c>
      <c r="P30" s="20">
        <v>5730</v>
      </c>
      <c r="Q30" s="21">
        <v>0.6</v>
      </c>
      <c r="R30" s="71">
        <f t="shared" si="0"/>
        <v>1070230</v>
      </c>
      <c r="S30" s="22">
        <v>104.1</v>
      </c>
      <c r="T30" s="23">
        <v>-42640</v>
      </c>
      <c r="U30" s="59">
        <v>-4.0999999999999996</v>
      </c>
      <c r="V30" s="28">
        <v>1027590</v>
      </c>
      <c r="W30" s="69" t="str">
        <f t="shared" si="1"/>
        <v>–</v>
      </c>
    </row>
    <row r="31" spans="1:23" s="26" customFormat="1" ht="14.25" customHeight="1" x14ac:dyDescent="0.25">
      <c r="A31" s="19">
        <v>1995</v>
      </c>
      <c r="B31" s="20">
        <v>30690</v>
      </c>
      <c r="C31" s="21">
        <v>2.9</v>
      </c>
      <c r="D31" s="20">
        <v>128150</v>
      </c>
      <c r="E31" s="21">
        <v>12.1</v>
      </c>
      <c r="F31" s="20">
        <v>32820</v>
      </c>
      <c r="G31" s="21">
        <v>3.1</v>
      </c>
      <c r="H31" s="20">
        <v>7970</v>
      </c>
      <c r="I31" s="21">
        <v>0.8</v>
      </c>
      <c r="J31" s="20">
        <v>529710</v>
      </c>
      <c r="K31" s="21">
        <v>50.1</v>
      </c>
      <c r="L31" s="20">
        <v>91920</v>
      </c>
      <c r="M31" s="21">
        <v>8.6999999999999993</v>
      </c>
      <c r="N31" s="20">
        <v>256210</v>
      </c>
      <c r="O31" s="21">
        <v>24.2</v>
      </c>
      <c r="P31" s="20">
        <v>6160</v>
      </c>
      <c r="Q31" s="21">
        <v>0.6</v>
      </c>
      <c r="R31" s="71">
        <f t="shared" si="0"/>
        <v>1083630</v>
      </c>
      <c r="S31" s="22">
        <v>102.5</v>
      </c>
      <c r="T31" s="23">
        <v>-26180</v>
      </c>
      <c r="U31" s="59">
        <v>-2.5</v>
      </c>
      <c r="V31" s="28">
        <v>1057450</v>
      </c>
      <c r="W31" s="69" t="str">
        <f t="shared" si="1"/>
        <v>+</v>
      </c>
    </row>
    <row r="32" spans="1:23" s="26" customFormat="1" ht="14.25" customHeight="1" x14ac:dyDescent="0.25">
      <c r="A32" s="19">
        <v>1996</v>
      </c>
      <c r="B32" s="20">
        <v>33730</v>
      </c>
      <c r="C32" s="21">
        <v>3.1</v>
      </c>
      <c r="D32" s="20">
        <v>106910</v>
      </c>
      <c r="E32" s="21">
        <v>9.9</v>
      </c>
      <c r="F32" s="20">
        <v>33590</v>
      </c>
      <c r="G32" s="21">
        <v>3.1</v>
      </c>
      <c r="H32" s="20">
        <v>5960</v>
      </c>
      <c r="I32" s="21">
        <v>0.6</v>
      </c>
      <c r="J32" s="20">
        <v>539860</v>
      </c>
      <c r="K32" s="21">
        <v>49.9</v>
      </c>
      <c r="L32" s="20">
        <v>99500</v>
      </c>
      <c r="M32" s="21">
        <v>9.1999999999999993</v>
      </c>
      <c r="N32" s="20">
        <v>258750</v>
      </c>
      <c r="O32" s="21">
        <v>23.9</v>
      </c>
      <c r="P32" s="20">
        <v>6670</v>
      </c>
      <c r="Q32" s="21">
        <v>0.6</v>
      </c>
      <c r="R32" s="71">
        <f t="shared" si="0"/>
        <v>1084970</v>
      </c>
      <c r="S32" s="22">
        <v>100.3</v>
      </c>
      <c r="T32" s="23">
        <v>-3400</v>
      </c>
      <c r="U32" s="59">
        <v>-0.3</v>
      </c>
      <c r="V32" s="28">
        <v>1081570</v>
      </c>
      <c r="W32" s="69" t="str">
        <f t="shared" si="1"/>
        <v>+</v>
      </c>
    </row>
    <row r="33" spans="1:23" s="26" customFormat="1" ht="14.25" customHeight="1" x14ac:dyDescent="0.25">
      <c r="A33" s="19">
        <v>1997</v>
      </c>
      <c r="B33" s="20">
        <v>29670</v>
      </c>
      <c r="C33" s="21">
        <v>2.8</v>
      </c>
      <c r="D33" s="20">
        <v>125260</v>
      </c>
      <c r="E33" s="21">
        <v>11.7</v>
      </c>
      <c r="F33" s="20">
        <v>35630</v>
      </c>
      <c r="G33" s="21">
        <v>3.3</v>
      </c>
      <c r="H33" s="20">
        <v>4590</v>
      </c>
      <c r="I33" s="21">
        <v>0.4</v>
      </c>
      <c r="J33" s="20">
        <v>532340</v>
      </c>
      <c r="K33" s="21">
        <v>49.9</v>
      </c>
      <c r="L33" s="20">
        <v>96060</v>
      </c>
      <c r="M33" s="21">
        <v>9</v>
      </c>
      <c r="N33" s="20">
        <v>261500</v>
      </c>
      <c r="O33" s="21">
        <v>24.5</v>
      </c>
      <c r="P33" s="20">
        <v>6630</v>
      </c>
      <c r="Q33" s="21">
        <v>0.6</v>
      </c>
      <c r="R33" s="71">
        <f t="shared" si="0"/>
        <v>1091680</v>
      </c>
      <c r="S33" s="22">
        <v>102.3</v>
      </c>
      <c r="T33" s="23">
        <v>-24310</v>
      </c>
      <c r="U33" s="59">
        <v>-2.2999999999999998</v>
      </c>
      <c r="V33" s="28">
        <v>1067370</v>
      </c>
      <c r="W33" s="69" t="str">
        <f t="shared" si="1"/>
        <v>–</v>
      </c>
    </row>
    <row r="34" spans="1:23" s="26" customFormat="1" ht="14.25" customHeight="1" x14ac:dyDescent="0.25">
      <c r="A34" s="19">
        <v>1998</v>
      </c>
      <c r="B34" s="20">
        <v>30210</v>
      </c>
      <c r="C34" s="21">
        <v>2.8</v>
      </c>
      <c r="D34" s="20">
        <v>123460</v>
      </c>
      <c r="E34" s="21">
        <v>11.2</v>
      </c>
      <c r="F34" s="20">
        <v>37660</v>
      </c>
      <c r="G34" s="21">
        <v>3.4</v>
      </c>
      <c r="H34" s="20">
        <v>3810</v>
      </c>
      <c r="I34" s="21">
        <v>0.3</v>
      </c>
      <c r="J34" s="20">
        <v>551940</v>
      </c>
      <c r="K34" s="21">
        <v>50.3</v>
      </c>
      <c r="L34" s="20">
        <v>98880</v>
      </c>
      <c r="M34" s="21">
        <v>9</v>
      </c>
      <c r="N34" s="20">
        <v>265830</v>
      </c>
      <c r="O34" s="21">
        <v>24.2</v>
      </c>
      <c r="P34" s="20">
        <v>7080</v>
      </c>
      <c r="Q34" s="21">
        <v>0.6</v>
      </c>
      <c r="R34" s="71">
        <f t="shared" si="0"/>
        <v>1118870</v>
      </c>
      <c r="S34" s="22">
        <v>102</v>
      </c>
      <c r="T34" s="23">
        <v>-21430</v>
      </c>
      <c r="U34" s="59">
        <v>-2</v>
      </c>
      <c r="V34" s="28">
        <v>1097440</v>
      </c>
      <c r="W34" s="69" t="str">
        <f t="shared" si="1"/>
        <v>+</v>
      </c>
    </row>
    <row r="35" spans="1:23" s="26" customFormat="1" ht="14.25" customHeight="1" x14ac:dyDescent="0.25">
      <c r="A35" s="19">
        <v>1999</v>
      </c>
      <c r="B35" s="20">
        <v>30070</v>
      </c>
      <c r="C35" s="21">
        <v>2.7</v>
      </c>
      <c r="D35" s="20">
        <v>146220</v>
      </c>
      <c r="E35" s="21">
        <v>13.3</v>
      </c>
      <c r="F35" s="20">
        <v>41670</v>
      </c>
      <c r="G35" s="21">
        <v>3.8</v>
      </c>
      <c r="H35" s="20">
        <v>3960</v>
      </c>
      <c r="I35" s="21">
        <v>0.4</v>
      </c>
      <c r="J35" s="20">
        <v>550400</v>
      </c>
      <c r="K35" s="21">
        <v>49.9</v>
      </c>
      <c r="L35" s="20">
        <v>102450</v>
      </c>
      <c r="M35" s="21">
        <v>9.3000000000000007</v>
      </c>
      <c r="N35" s="20">
        <v>256610</v>
      </c>
      <c r="O35" s="21">
        <v>23.3</v>
      </c>
      <c r="P35" s="20">
        <v>7360</v>
      </c>
      <c r="Q35" s="21">
        <v>0.7</v>
      </c>
      <c r="R35" s="71">
        <f t="shared" si="0"/>
        <v>1138740</v>
      </c>
      <c r="S35" s="22">
        <v>103.3</v>
      </c>
      <c r="T35" s="23">
        <v>-36820</v>
      </c>
      <c r="U35" s="59">
        <v>-3.3</v>
      </c>
      <c r="V35" s="28">
        <v>1101920</v>
      </c>
      <c r="W35" s="69" t="str">
        <f t="shared" si="1"/>
        <v>+</v>
      </c>
    </row>
    <row r="36" spans="1:23" s="26" customFormat="1" ht="14.25" customHeight="1" x14ac:dyDescent="0.25">
      <c r="A36" s="19">
        <v>2000</v>
      </c>
      <c r="B36" s="20">
        <v>28380</v>
      </c>
      <c r="C36" s="21">
        <v>2.6</v>
      </c>
      <c r="D36" s="20">
        <v>136260</v>
      </c>
      <c r="E36" s="21">
        <v>12.3</v>
      </c>
      <c r="F36" s="20">
        <v>45560</v>
      </c>
      <c r="G36" s="21">
        <v>4.0999999999999996</v>
      </c>
      <c r="H36" s="20">
        <v>5770</v>
      </c>
      <c r="I36" s="21">
        <v>0.5</v>
      </c>
      <c r="J36" s="20">
        <v>535790</v>
      </c>
      <c r="K36" s="21">
        <v>48.4</v>
      </c>
      <c r="L36" s="20">
        <v>101880</v>
      </c>
      <c r="M36" s="21">
        <v>9.1999999999999993</v>
      </c>
      <c r="N36" s="20">
        <v>272170</v>
      </c>
      <c r="O36" s="21">
        <v>24.6</v>
      </c>
      <c r="P36" s="20">
        <v>7440</v>
      </c>
      <c r="Q36" s="21">
        <v>0.7</v>
      </c>
      <c r="R36" s="71">
        <f t="shared" si="0"/>
        <v>1133250</v>
      </c>
      <c r="S36" s="22">
        <v>102.3</v>
      </c>
      <c r="T36" s="23">
        <v>-25450</v>
      </c>
      <c r="U36" s="59">
        <v>-2.2999999999999998</v>
      </c>
      <c r="V36" s="28">
        <v>1107800</v>
      </c>
      <c r="W36" s="69" t="str">
        <f t="shared" si="1"/>
        <v>+</v>
      </c>
    </row>
    <row r="37" spans="1:23" s="26" customFormat="1" ht="14.25" customHeight="1" x14ac:dyDescent="0.25">
      <c r="A37" s="19">
        <v>2001</v>
      </c>
      <c r="B37" s="20">
        <v>30150</v>
      </c>
      <c r="C37" s="21">
        <v>2.7</v>
      </c>
      <c r="D37" s="20">
        <v>152140</v>
      </c>
      <c r="E37" s="21">
        <v>13.4</v>
      </c>
      <c r="F37" s="20">
        <v>46360</v>
      </c>
      <c r="G37" s="21">
        <v>4.0999999999999996</v>
      </c>
      <c r="H37" s="20">
        <v>6030</v>
      </c>
      <c r="I37" s="21">
        <v>0.5</v>
      </c>
      <c r="J37" s="20">
        <v>547820</v>
      </c>
      <c r="K37" s="21">
        <v>48.3</v>
      </c>
      <c r="L37" s="20">
        <v>106040</v>
      </c>
      <c r="M37" s="21">
        <v>9.3000000000000007</v>
      </c>
      <c r="N37" s="20">
        <v>275920</v>
      </c>
      <c r="O37" s="21">
        <v>24.3</v>
      </c>
      <c r="P37" s="20">
        <v>7920</v>
      </c>
      <c r="Q37" s="21">
        <v>0.7</v>
      </c>
      <c r="R37" s="71">
        <f t="shared" ref="R37:R57" si="3">SUM(B37,D37,F37,H37,J37,L37,N37,P37)</f>
        <v>1172380</v>
      </c>
      <c r="S37" s="22">
        <v>103.3</v>
      </c>
      <c r="T37" s="23">
        <v>-37590</v>
      </c>
      <c r="U37" s="59">
        <v>-3.3</v>
      </c>
      <c r="V37" s="28">
        <v>1134790</v>
      </c>
      <c r="W37" s="69" t="str">
        <f t="shared" si="1"/>
        <v>+</v>
      </c>
    </row>
    <row r="38" spans="1:23" s="26" customFormat="1" ht="14.25" customHeight="1" x14ac:dyDescent="0.25">
      <c r="A38" s="19">
        <v>2002</v>
      </c>
      <c r="B38" s="20">
        <v>29040</v>
      </c>
      <c r="C38" s="21">
        <v>2.6</v>
      </c>
      <c r="D38" s="20">
        <v>131450</v>
      </c>
      <c r="E38" s="21">
        <v>11.8</v>
      </c>
      <c r="F38" s="20">
        <v>48150</v>
      </c>
      <c r="G38" s="21">
        <v>4.3</v>
      </c>
      <c r="H38" s="20">
        <v>5560</v>
      </c>
      <c r="I38" s="21">
        <v>0.5</v>
      </c>
      <c r="J38" s="20">
        <v>522710</v>
      </c>
      <c r="K38" s="21">
        <v>47</v>
      </c>
      <c r="L38" s="20">
        <v>104080</v>
      </c>
      <c r="M38" s="21">
        <v>9.4</v>
      </c>
      <c r="N38" s="20">
        <v>280280</v>
      </c>
      <c r="O38" s="21">
        <v>25.2</v>
      </c>
      <c r="P38" s="20">
        <v>8010</v>
      </c>
      <c r="Q38" s="21">
        <v>0.7</v>
      </c>
      <c r="R38" s="71">
        <f t="shared" si="3"/>
        <v>1129280</v>
      </c>
      <c r="S38" s="22">
        <v>101.5</v>
      </c>
      <c r="T38" s="23">
        <v>-16230</v>
      </c>
      <c r="U38" s="59">
        <v>-1.5</v>
      </c>
      <c r="V38" s="28">
        <v>1113050</v>
      </c>
      <c r="W38" s="69" t="str">
        <f t="shared" si="1"/>
        <v>–</v>
      </c>
    </row>
    <row r="39" spans="1:23" s="26" customFormat="1" ht="14.25" customHeight="1" x14ac:dyDescent="0.25">
      <c r="A39" s="19">
        <v>2003</v>
      </c>
      <c r="B39" s="20">
        <v>31180</v>
      </c>
      <c r="C39" s="21">
        <v>2.7</v>
      </c>
      <c r="D39" s="20">
        <v>131200</v>
      </c>
      <c r="E39" s="21">
        <v>11.5</v>
      </c>
      <c r="F39" s="20">
        <v>48650</v>
      </c>
      <c r="G39" s="21">
        <v>4.3</v>
      </c>
      <c r="H39" s="20">
        <v>5710</v>
      </c>
      <c r="I39" s="21">
        <v>0.5</v>
      </c>
      <c r="J39" s="20">
        <v>529240</v>
      </c>
      <c r="K39" s="21">
        <v>46.6</v>
      </c>
      <c r="L39" s="20">
        <v>110010</v>
      </c>
      <c r="M39" s="21">
        <v>9.6999999999999993</v>
      </c>
      <c r="N39" s="20">
        <v>282880</v>
      </c>
      <c r="O39" s="21">
        <v>24.9</v>
      </c>
      <c r="P39" s="20">
        <v>8520</v>
      </c>
      <c r="Q39" s="21">
        <v>0.7</v>
      </c>
      <c r="R39" s="71">
        <f t="shared" si="3"/>
        <v>1147390</v>
      </c>
      <c r="S39" s="22">
        <v>101</v>
      </c>
      <c r="T39" s="23">
        <v>-11210</v>
      </c>
      <c r="U39" s="59">
        <v>-1</v>
      </c>
      <c r="V39" s="28">
        <v>1136180</v>
      </c>
      <c r="W39" s="69" t="str">
        <f t="shared" si="1"/>
        <v>+</v>
      </c>
    </row>
    <row r="40" spans="1:23" s="26" customFormat="1" ht="14.25" customHeight="1" x14ac:dyDescent="0.25">
      <c r="A40" s="19">
        <v>2004</v>
      </c>
      <c r="B40" s="20">
        <v>31080</v>
      </c>
      <c r="C40" s="21">
        <v>2.7</v>
      </c>
      <c r="D40" s="20">
        <v>126420</v>
      </c>
      <c r="E40" s="21">
        <v>11.1</v>
      </c>
      <c r="F40" s="20">
        <v>49120</v>
      </c>
      <c r="G40" s="21">
        <v>4.3</v>
      </c>
      <c r="H40" s="20">
        <v>5420</v>
      </c>
      <c r="I40" s="21">
        <v>0.5</v>
      </c>
      <c r="J40" s="20">
        <v>530420</v>
      </c>
      <c r="K40" s="21">
        <v>46.5</v>
      </c>
      <c r="L40" s="20">
        <v>113490</v>
      </c>
      <c r="M40" s="21">
        <v>10</v>
      </c>
      <c r="N40" s="20">
        <v>277440</v>
      </c>
      <c r="O40" s="21">
        <v>24.3</v>
      </c>
      <c r="P40" s="20">
        <v>8800</v>
      </c>
      <c r="Q40" s="21">
        <v>0.8</v>
      </c>
      <c r="R40" s="71">
        <f t="shared" si="3"/>
        <v>1142190</v>
      </c>
      <c r="S40" s="22">
        <v>100.2</v>
      </c>
      <c r="T40" s="23">
        <v>-2530</v>
      </c>
      <c r="U40" s="59">
        <v>-0.2</v>
      </c>
      <c r="V40" s="28">
        <v>1139660</v>
      </c>
      <c r="W40" s="69" t="str">
        <f t="shared" si="1"/>
        <v>+</v>
      </c>
    </row>
    <row r="41" spans="1:23" s="26" customFormat="1" ht="14.25" customHeight="1" x14ac:dyDescent="0.25">
      <c r="A41" s="19">
        <v>2005</v>
      </c>
      <c r="B41" s="20">
        <v>32430</v>
      </c>
      <c r="C41" s="21">
        <v>2.9</v>
      </c>
      <c r="D41" s="20">
        <v>117930</v>
      </c>
      <c r="E41" s="21">
        <v>10.4</v>
      </c>
      <c r="F41" s="20">
        <v>51260</v>
      </c>
      <c r="G41" s="21">
        <v>4.5</v>
      </c>
      <c r="H41" s="20">
        <v>6040</v>
      </c>
      <c r="I41" s="21">
        <v>0.5</v>
      </c>
      <c r="J41" s="20">
        <v>533330</v>
      </c>
      <c r="K41" s="21">
        <v>47.2</v>
      </c>
      <c r="L41" s="20">
        <v>116510</v>
      </c>
      <c r="M41" s="21">
        <v>10.3</v>
      </c>
      <c r="N41" s="20">
        <v>240220</v>
      </c>
      <c r="O41" s="21">
        <v>21.3</v>
      </c>
      <c r="P41" s="20">
        <v>9560</v>
      </c>
      <c r="Q41" s="21">
        <v>0.8</v>
      </c>
      <c r="R41" s="71">
        <f t="shared" si="3"/>
        <v>1107280</v>
      </c>
      <c r="S41" s="22">
        <v>98</v>
      </c>
      <c r="T41" s="23">
        <v>22860</v>
      </c>
      <c r="U41" s="59">
        <v>2</v>
      </c>
      <c r="V41" s="28">
        <v>1130140</v>
      </c>
      <c r="W41" s="69" t="str">
        <f t="shared" si="1"/>
        <v>–</v>
      </c>
    </row>
    <row r="42" spans="1:23" s="26" customFormat="1" ht="14.25" customHeight="1" x14ac:dyDescent="0.25">
      <c r="A42" s="19">
        <v>2006</v>
      </c>
      <c r="B42" s="20">
        <v>33200</v>
      </c>
      <c r="C42" s="21">
        <v>2.9</v>
      </c>
      <c r="D42" s="20">
        <v>117210</v>
      </c>
      <c r="E42" s="21">
        <v>10.1</v>
      </c>
      <c r="F42" s="20">
        <v>55090</v>
      </c>
      <c r="G42" s="21">
        <v>4.7</v>
      </c>
      <c r="H42" s="20">
        <v>6520</v>
      </c>
      <c r="I42" s="21">
        <v>0.6</v>
      </c>
      <c r="J42" s="20">
        <v>532310</v>
      </c>
      <c r="K42" s="21">
        <v>45.7</v>
      </c>
      <c r="L42" s="20">
        <v>113290</v>
      </c>
      <c r="M42" s="21">
        <v>9.6999999999999993</v>
      </c>
      <c r="N42" s="20">
        <v>286300</v>
      </c>
      <c r="O42" s="21">
        <v>24.6</v>
      </c>
      <c r="P42" s="20">
        <v>10080</v>
      </c>
      <c r="Q42" s="21">
        <v>0.9</v>
      </c>
      <c r="R42" s="71">
        <f t="shared" si="3"/>
        <v>1154000</v>
      </c>
      <c r="S42" s="22">
        <v>99.2</v>
      </c>
      <c r="T42" s="23">
        <v>9730</v>
      </c>
      <c r="U42" s="59">
        <v>0.8</v>
      </c>
      <c r="V42" s="28">
        <v>1163730</v>
      </c>
      <c r="W42" s="69" t="str">
        <f t="shared" si="1"/>
        <v>+</v>
      </c>
    </row>
    <row r="43" spans="1:23" s="26" customFormat="1" ht="14.25" customHeight="1" x14ac:dyDescent="0.25">
      <c r="A43" s="19">
        <v>2007</v>
      </c>
      <c r="B43" s="20">
        <v>32640</v>
      </c>
      <c r="C43" s="21">
        <v>2.9</v>
      </c>
      <c r="D43" s="20">
        <v>130940</v>
      </c>
      <c r="E43" s="21">
        <v>11.5</v>
      </c>
      <c r="F43" s="20">
        <v>55260</v>
      </c>
      <c r="G43" s="21">
        <v>4.9000000000000004</v>
      </c>
      <c r="H43" s="20">
        <v>7300</v>
      </c>
      <c r="I43" s="21">
        <v>0.6</v>
      </c>
      <c r="J43" s="20">
        <v>508420</v>
      </c>
      <c r="K43" s="21">
        <v>44.8</v>
      </c>
      <c r="L43" s="20">
        <v>110310</v>
      </c>
      <c r="M43" s="21">
        <v>9.6999999999999993</v>
      </c>
      <c r="N43" s="20">
        <v>287390</v>
      </c>
      <c r="O43" s="21">
        <v>25.3</v>
      </c>
      <c r="P43" s="20">
        <v>10950</v>
      </c>
      <c r="Q43" s="21">
        <v>1</v>
      </c>
      <c r="R43" s="71">
        <f t="shared" si="3"/>
        <v>1143210</v>
      </c>
      <c r="S43" s="22">
        <v>100.7</v>
      </c>
      <c r="T43" s="23">
        <v>-7430</v>
      </c>
      <c r="U43" s="59">
        <v>-0.7</v>
      </c>
      <c r="V43" s="28">
        <v>1135780</v>
      </c>
      <c r="W43" s="69" t="str">
        <f t="shared" si="1"/>
        <v>–</v>
      </c>
    </row>
    <row r="44" spans="1:23" s="26" customFormat="1" ht="14.25" customHeight="1" x14ac:dyDescent="0.25">
      <c r="A44" s="19">
        <v>2008</v>
      </c>
      <c r="B44" s="20">
        <v>37410</v>
      </c>
      <c r="C44" s="21">
        <v>3.2</v>
      </c>
      <c r="D44" s="20">
        <v>135210</v>
      </c>
      <c r="E44" s="21">
        <v>11.5</v>
      </c>
      <c r="F44" s="20">
        <v>54710</v>
      </c>
      <c r="G44" s="21">
        <v>4.7</v>
      </c>
      <c r="H44" s="20">
        <v>6560</v>
      </c>
      <c r="I44" s="21">
        <v>0.6</v>
      </c>
      <c r="J44" s="20">
        <v>525990</v>
      </c>
      <c r="K44" s="21">
        <v>44.9</v>
      </c>
      <c r="L44" s="20">
        <v>117530</v>
      </c>
      <c r="M44" s="21">
        <v>10</v>
      </c>
      <c r="N44" s="20">
        <v>285080</v>
      </c>
      <c r="O44" s="21">
        <v>24.3</v>
      </c>
      <c r="P44" s="20">
        <v>12610</v>
      </c>
      <c r="Q44" s="21">
        <v>1.1000000000000001</v>
      </c>
      <c r="R44" s="71">
        <f t="shared" si="3"/>
        <v>1175100</v>
      </c>
      <c r="S44" s="22">
        <v>100.3</v>
      </c>
      <c r="T44" s="23">
        <v>-4090</v>
      </c>
      <c r="U44" s="59">
        <v>-0.3</v>
      </c>
      <c r="V44" s="28">
        <v>1171010</v>
      </c>
      <c r="W44" s="69" t="str">
        <f t="shared" si="1"/>
        <v>+</v>
      </c>
    </row>
    <row r="45" spans="1:23" s="26" customFormat="1" ht="14.25" customHeight="1" x14ac:dyDescent="0.25">
      <c r="A45" s="19">
        <v>2009</v>
      </c>
      <c r="B45" s="20">
        <v>39190</v>
      </c>
      <c r="C45" s="21">
        <v>3.4</v>
      </c>
      <c r="D45" s="20">
        <v>133690</v>
      </c>
      <c r="E45" s="21">
        <v>11.6</v>
      </c>
      <c r="F45" s="20">
        <v>52820</v>
      </c>
      <c r="G45" s="21">
        <v>4.5999999999999996</v>
      </c>
      <c r="H45" s="20">
        <v>6190</v>
      </c>
      <c r="I45" s="21">
        <v>0.5</v>
      </c>
      <c r="J45" s="20">
        <v>512710</v>
      </c>
      <c r="K45" s="21">
        <v>44.7</v>
      </c>
      <c r="L45" s="20">
        <v>112810</v>
      </c>
      <c r="M45" s="21">
        <v>9.8000000000000007</v>
      </c>
      <c r="N45" s="20">
        <v>284930</v>
      </c>
      <c r="O45" s="21">
        <v>24.8</v>
      </c>
      <c r="P45" s="20">
        <v>13660</v>
      </c>
      <c r="Q45" s="21">
        <v>1.2</v>
      </c>
      <c r="R45" s="71">
        <f t="shared" si="3"/>
        <v>1156000</v>
      </c>
      <c r="S45" s="22">
        <v>100.7</v>
      </c>
      <c r="T45" s="23">
        <v>-7770</v>
      </c>
      <c r="U45" s="59">
        <v>-0.7</v>
      </c>
      <c r="V45" s="28">
        <v>1148230</v>
      </c>
      <c r="W45" s="69" t="str">
        <f t="shared" si="1"/>
        <v>–</v>
      </c>
    </row>
    <row r="46" spans="1:23" s="26" customFormat="1" ht="14.25" customHeight="1" x14ac:dyDescent="0.25">
      <c r="A46" s="19">
        <v>2010</v>
      </c>
      <c r="B46" s="20">
        <v>42670</v>
      </c>
      <c r="C46" s="21">
        <v>3.6</v>
      </c>
      <c r="D46" s="20">
        <v>134820</v>
      </c>
      <c r="E46" s="21">
        <v>11.4</v>
      </c>
      <c r="F46" s="20">
        <v>54540</v>
      </c>
      <c r="G46" s="21">
        <v>4.5999999999999996</v>
      </c>
      <c r="H46" s="20">
        <v>6210</v>
      </c>
      <c r="I46" s="21">
        <v>0.5</v>
      </c>
      <c r="J46" s="20">
        <v>523480</v>
      </c>
      <c r="K46" s="21">
        <v>44.3</v>
      </c>
      <c r="L46" s="20">
        <v>126010</v>
      </c>
      <c r="M46" s="21">
        <v>10.7</v>
      </c>
      <c r="N46" s="20">
        <v>274960</v>
      </c>
      <c r="O46" s="21">
        <v>23.3</v>
      </c>
      <c r="P46" s="20">
        <v>16300</v>
      </c>
      <c r="Q46" s="21">
        <v>1.4</v>
      </c>
      <c r="R46" s="71">
        <f t="shared" si="3"/>
        <v>1178990</v>
      </c>
      <c r="S46" s="22">
        <v>99.8</v>
      </c>
      <c r="T46" s="23">
        <v>1870</v>
      </c>
      <c r="U46" s="59">
        <v>0.2</v>
      </c>
      <c r="V46" s="28">
        <v>1180860</v>
      </c>
      <c r="W46" s="69" t="str">
        <f t="shared" si="1"/>
        <v>+</v>
      </c>
    </row>
    <row r="47" spans="1:23" s="26" customFormat="1" ht="14.25" customHeight="1" x14ac:dyDescent="0.25">
      <c r="A47" s="19">
        <v>2011</v>
      </c>
      <c r="B47" s="20">
        <v>38080</v>
      </c>
      <c r="C47" s="21">
        <v>3.4</v>
      </c>
      <c r="D47" s="20">
        <v>121660</v>
      </c>
      <c r="E47" s="21">
        <v>10.8</v>
      </c>
      <c r="F47" s="20">
        <v>55360</v>
      </c>
      <c r="G47" s="21">
        <v>4.9000000000000004</v>
      </c>
      <c r="H47" s="20">
        <v>5740</v>
      </c>
      <c r="I47" s="21">
        <v>0.5</v>
      </c>
      <c r="J47" s="20">
        <v>485280</v>
      </c>
      <c r="K47" s="21">
        <v>43.2</v>
      </c>
      <c r="L47" s="20">
        <v>111770</v>
      </c>
      <c r="M47" s="21">
        <v>10</v>
      </c>
      <c r="N47" s="20">
        <v>278840</v>
      </c>
      <c r="O47" s="21">
        <v>24.8</v>
      </c>
      <c r="P47" s="20">
        <v>16800</v>
      </c>
      <c r="Q47" s="21">
        <v>1.5</v>
      </c>
      <c r="R47" s="71">
        <f t="shared" si="3"/>
        <v>1113530</v>
      </c>
      <c r="S47" s="22">
        <v>99.2</v>
      </c>
      <c r="T47" s="23">
        <v>9320</v>
      </c>
      <c r="U47" s="59">
        <v>0.8</v>
      </c>
      <c r="V47" s="28">
        <v>1122850</v>
      </c>
      <c r="W47" s="69" t="str">
        <f t="shared" si="1"/>
        <v>–</v>
      </c>
    </row>
    <row r="48" spans="1:23" s="26" customFormat="1" ht="14.25" customHeight="1" x14ac:dyDescent="0.25">
      <c r="A48" s="19">
        <v>2012</v>
      </c>
      <c r="B48" s="20">
        <v>42900</v>
      </c>
      <c r="C48" s="21">
        <v>3.8</v>
      </c>
      <c r="D48" s="20">
        <v>143660</v>
      </c>
      <c r="E48" s="21">
        <v>12.6</v>
      </c>
      <c r="F48" s="20">
        <v>56580</v>
      </c>
      <c r="G48" s="21">
        <v>5</v>
      </c>
      <c r="H48" s="20">
        <v>5170</v>
      </c>
      <c r="I48" s="21">
        <v>0.5</v>
      </c>
      <c r="J48" s="20">
        <v>494270</v>
      </c>
      <c r="K48" s="21">
        <v>43.3</v>
      </c>
      <c r="L48" s="20">
        <v>122520</v>
      </c>
      <c r="M48" s="21">
        <v>10.7</v>
      </c>
      <c r="N48" s="20">
        <v>265580</v>
      </c>
      <c r="O48" s="21">
        <v>23.2</v>
      </c>
      <c r="P48" s="20">
        <v>19680</v>
      </c>
      <c r="Q48" s="21">
        <v>1.7</v>
      </c>
      <c r="R48" s="71">
        <f t="shared" si="3"/>
        <v>1150360</v>
      </c>
      <c r="S48" s="22">
        <v>100.7</v>
      </c>
      <c r="T48" s="23">
        <v>-7920</v>
      </c>
      <c r="U48" s="59">
        <v>-0.7</v>
      </c>
      <c r="V48" s="28">
        <v>1142440</v>
      </c>
      <c r="W48" s="69" t="str">
        <f t="shared" si="1"/>
        <v>+</v>
      </c>
    </row>
    <row r="49" spans="1:23" s="26" customFormat="1" ht="14.25" customHeight="1" x14ac:dyDescent="0.25">
      <c r="A49" s="19">
        <v>2013</v>
      </c>
      <c r="B49" s="20">
        <v>47280</v>
      </c>
      <c r="C49" s="21">
        <v>4</v>
      </c>
      <c r="D49" s="20">
        <v>142460</v>
      </c>
      <c r="E49" s="21">
        <v>12.2</v>
      </c>
      <c r="F49" s="20">
        <v>55010</v>
      </c>
      <c r="G49" s="21">
        <v>4.7</v>
      </c>
      <c r="H49" s="20">
        <v>5570</v>
      </c>
      <c r="I49" s="21">
        <v>0.5</v>
      </c>
      <c r="J49" s="20">
        <v>503880</v>
      </c>
      <c r="K49" s="21">
        <v>43.1</v>
      </c>
      <c r="L49" s="20">
        <v>129030</v>
      </c>
      <c r="M49" s="21">
        <v>11</v>
      </c>
      <c r="N49" s="20">
        <v>271320</v>
      </c>
      <c r="O49" s="21">
        <v>23.2</v>
      </c>
      <c r="P49" s="20">
        <v>22280</v>
      </c>
      <c r="Q49" s="21">
        <v>1.9</v>
      </c>
      <c r="R49" s="71">
        <f t="shared" si="3"/>
        <v>1176830</v>
      </c>
      <c r="S49" s="22">
        <v>100.7</v>
      </c>
      <c r="T49" s="23">
        <v>-8620</v>
      </c>
      <c r="U49" s="59">
        <v>-0.7</v>
      </c>
      <c r="V49" s="28">
        <v>1168210</v>
      </c>
      <c r="W49" s="69" t="str">
        <f t="shared" si="1"/>
        <v>+</v>
      </c>
    </row>
    <row r="50" spans="1:23" s="26" customFormat="1" ht="14.25" customHeight="1" x14ac:dyDescent="0.25">
      <c r="A50" s="19">
        <v>2014</v>
      </c>
      <c r="B50" s="20">
        <v>40580</v>
      </c>
      <c r="C50" s="21">
        <v>3.7</v>
      </c>
      <c r="D50" s="20">
        <v>141510</v>
      </c>
      <c r="E50" s="21">
        <v>12.7</v>
      </c>
      <c r="F50" s="20">
        <v>57150</v>
      </c>
      <c r="G50" s="21">
        <v>5.0999999999999996</v>
      </c>
      <c r="H50" s="20">
        <v>5700</v>
      </c>
      <c r="I50" s="21">
        <v>0.5</v>
      </c>
      <c r="J50" s="20">
        <v>462550</v>
      </c>
      <c r="K50" s="21">
        <v>41.7</v>
      </c>
      <c r="L50" s="20">
        <v>111770</v>
      </c>
      <c r="M50" s="21">
        <v>10.1</v>
      </c>
      <c r="N50" s="20">
        <v>287670</v>
      </c>
      <c r="O50" s="21">
        <v>25.9</v>
      </c>
      <c r="P50" s="20">
        <v>23390</v>
      </c>
      <c r="Q50" s="21">
        <v>2.1</v>
      </c>
      <c r="R50" s="71">
        <f t="shared" si="3"/>
        <v>1130320</v>
      </c>
      <c r="S50" s="22">
        <v>101.8</v>
      </c>
      <c r="T50" s="23">
        <v>-19770</v>
      </c>
      <c r="U50" s="59">
        <v>-1.8</v>
      </c>
      <c r="V50" s="28">
        <v>1110550</v>
      </c>
      <c r="W50" s="69" t="str">
        <f t="shared" si="1"/>
        <v>–</v>
      </c>
    </row>
    <row r="51" spans="1:23" s="26" customFormat="1" ht="14.25" customHeight="1" x14ac:dyDescent="0.25">
      <c r="A51" s="19">
        <v>2015</v>
      </c>
      <c r="B51" s="20">
        <v>42220</v>
      </c>
      <c r="C51" s="21">
        <v>3.9</v>
      </c>
      <c r="D51" s="20">
        <v>142150</v>
      </c>
      <c r="E51" s="21">
        <v>13.1</v>
      </c>
      <c r="F51" s="20">
        <v>56830</v>
      </c>
      <c r="G51" s="21">
        <v>5.2</v>
      </c>
      <c r="H51" s="20">
        <v>5210</v>
      </c>
      <c r="I51" s="21">
        <v>0.5</v>
      </c>
      <c r="J51" s="20">
        <v>452980</v>
      </c>
      <c r="K51" s="21">
        <v>41.8</v>
      </c>
      <c r="L51" s="20">
        <v>119420</v>
      </c>
      <c r="M51" s="21">
        <v>11</v>
      </c>
      <c r="N51" s="20">
        <v>241040</v>
      </c>
      <c r="O51" s="21">
        <v>22.2</v>
      </c>
      <c r="P51" s="20">
        <v>27800</v>
      </c>
      <c r="Q51" s="21">
        <v>2.6</v>
      </c>
      <c r="R51" s="71">
        <f t="shared" si="3"/>
        <v>1087650</v>
      </c>
      <c r="S51" s="22">
        <v>100.3</v>
      </c>
      <c r="T51" s="23">
        <v>-3720</v>
      </c>
      <c r="U51" s="59">
        <v>-0.3</v>
      </c>
      <c r="V51" s="28">
        <v>1083930</v>
      </c>
      <c r="W51" s="69" t="str">
        <f t="shared" si="1"/>
        <v>–</v>
      </c>
    </row>
    <row r="52" spans="1:23" s="26" customFormat="1" ht="14.25" customHeight="1" x14ac:dyDescent="0.25">
      <c r="A52" s="19">
        <v>2016</v>
      </c>
      <c r="B52" s="20">
        <v>45690</v>
      </c>
      <c r="C52" s="21">
        <v>4.2</v>
      </c>
      <c r="D52" s="20">
        <v>130770</v>
      </c>
      <c r="E52" s="21">
        <v>12.1</v>
      </c>
      <c r="F52" s="20">
        <v>59150</v>
      </c>
      <c r="G52" s="21">
        <v>5.5</v>
      </c>
      <c r="H52" s="20">
        <v>4790</v>
      </c>
      <c r="I52" s="21">
        <v>0.4</v>
      </c>
      <c r="J52" s="20">
        <v>451890</v>
      </c>
      <c r="K52" s="21">
        <v>41.7</v>
      </c>
      <c r="L52" s="20">
        <v>125460</v>
      </c>
      <c r="M52" s="21">
        <v>11.6</v>
      </c>
      <c r="N52" s="20">
        <v>220750</v>
      </c>
      <c r="O52" s="21">
        <v>20.399999999999999</v>
      </c>
      <c r="P52" s="20">
        <v>32000</v>
      </c>
      <c r="Q52" s="21">
        <v>3</v>
      </c>
      <c r="R52" s="71">
        <f t="shared" si="3"/>
        <v>1070500</v>
      </c>
      <c r="S52" s="22">
        <v>98.7</v>
      </c>
      <c r="T52" s="23">
        <v>14130</v>
      </c>
      <c r="U52" s="59">
        <v>1.3</v>
      </c>
      <c r="V52" s="28">
        <v>1084630</v>
      </c>
      <c r="W52" s="69" t="str">
        <f t="shared" si="1"/>
        <v>+</v>
      </c>
    </row>
    <row r="53" spans="1:23" s="26" customFormat="1" ht="14.25" customHeight="1" x14ac:dyDescent="0.25">
      <c r="A53" s="19">
        <v>2017</v>
      </c>
      <c r="B53" s="20">
        <v>46690</v>
      </c>
      <c r="C53" s="21">
        <v>4.3</v>
      </c>
      <c r="D53" s="20">
        <v>132000</v>
      </c>
      <c r="E53" s="21">
        <v>12.2</v>
      </c>
      <c r="F53" s="20">
        <v>59360</v>
      </c>
      <c r="G53" s="21">
        <v>5.5</v>
      </c>
      <c r="H53" s="20">
        <v>4610</v>
      </c>
      <c r="I53" s="21">
        <v>0.4</v>
      </c>
      <c r="J53" s="20">
        <v>445030</v>
      </c>
      <c r="K53" s="21">
        <v>41.1</v>
      </c>
      <c r="L53" s="20">
        <v>125990</v>
      </c>
      <c r="M53" s="21">
        <v>11.6</v>
      </c>
      <c r="N53" s="20">
        <v>212720</v>
      </c>
      <c r="O53" s="21">
        <v>19.600000000000001</v>
      </c>
      <c r="P53" s="20">
        <v>36300</v>
      </c>
      <c r="Q53" s="21">
        <v>3.4</v>
      </c>
      <c r="R53" s="71">
        <f t="shared" si="3"/>
        <v>1062700</v>
      </c>
      <c r="S53" s="22">
        <v>98.2</v>
      </c>
      <c r="T53" s="23">
        <v>19980</v>
      </c>
      <c r="U53" s="59">
        <v>1.8</v>
      </c>
      <c r="V53" s="28">
        <v>1082680</v>
      </c>
      <c r="W53" s="69" t="str">
        <f t="shared" si="1"/>
        <v>–</v>
      </c>
    </row>
    <row r="54" spans="1:23" s="26" customFormat="1" ht="14.25" customHeight="1" x14ac:dyDescent="0.25">
      <c r="A54" s="19">
        <v>2018</v>
      </c>
      <c r="B54" s="20">
        <v>44150</v>
      </c>
      <c r="C54" s="21">
        <v>4</v>
      </c>
      <c r="D54" s="20">
        <v>134740</v>
      </c>
      <c r="E54" s="21">
        <v>12.3</v>
      </c>
      <c r="F54" s="20">
        <v>59800</v>
      </c>
      <c r="G54" s="21">
        <v>5.4</v>
      </c>
      <c r="H54" s="20">
        <v>4290</v>
      </c>
      <c r="I54" s="21">
        <v>0.4</v>
      </c>
      <c r="J54" s="20">
        <v>436170</v>
      </c>
      <c r="K54" s="21">
        <v>39.700000000000003</v>
      </c>
      <c r="L54" s="20">
        <v>119510</v>
      </c>
      <c r="M54" s="21">
        <v>10.9</v>
      </c>
      <c r="N54" s="20">
        <v>266330</v>
      </c>
      <c r="O54" s="21">
        <v>24.2</v>
      </c>
      <c r="P54" s="20">
        <v>39150</v>
      </c>
      <c r="Q54" s="21">
        <v>3.6</v>
      </c>
      <c r="R54" s="71">
        <f t="shared" si="3"/>
        <v>1104140</v>
      </c>
      <c r="S54" s="22">
        <v>100.5</v>
      </c>
      <c r="T54" s="23">
        <v>-5720</v>
      </c>
      <c r="U54" s="59">
        <v>-0.5</v>
      </c>
      <c r="V54" s="28">
        <v>1098420</v>
      </c>
      <c r="W54" s="69" t="str">
        <f t="shared" si="1"/>
        <v>+</v>
      </c>
    </row>
    <row r="55" spans="1:23" s="26" customFormat="1" ht="14.25" customHeight="1" x14ac:dyDescent="0.25">
      <c r="A55" s="19">
        <v>2019</v>
      </c>
      <c r="B55" s="20">
        <v>46050</v>
      </c>
      <c r="C55" s="21">
        <v>4.2</v>
      </c>
      <c r="D55" s="20">
        <v>146000</v>
      </c>
      <c r="E55" s="21">
        <v>13.2</v>
      </c>
      <c r="F55" s="20">
        <v>60740</v>
      </c>
      <c r="G55" s="21">
        <v>5.5</v>
      </c>
      <c r="H55" s="20">
        <v>3810</v>
      </c>
      <c r="I55" s="21">
        <v>0.3</v>
      </c>
      <c r="J55" s="20">
        <v>432240</v>
      </c>
      <c r="K55" s="21">
        <v>39</v>
      </c>
      <c r="L55" s="20">
        <v>122610</v>
      </c>
      <c r="M55" s="21">
        <v>11.1</v>
      </c>
      <c r="N55" s="20">
        <v>275780</v>
      </c>
      <c r="O55" s="21">
        <v>24.9</v>
      </c>
      <c r="P55" s="20">
        <v>42390</v>
      </c>
      <c r="Q55" s="21">
        <v>3.8</v>
      </c>
      <c r="R55" s="71">
        <f t="shared" si="3"/>
        <v>1129620</v>
      </c>
      <c r="S55" s="22">
        <v>102</v>
      </c>
      <c r="T55" s="23">
        <v>-22530</v>
      </c>
      <c r="U55" s="59">
        <v>-2</v>
      </c>
      <c r="V55" s="28">
        <v>1107090</v>
      </c>
      <c r="W55" s="69" t="str">
        <f t="shared" si="1"/>
        <v>+</v>
      </c>
    </row>
    <row r="56" spans="1:23" s="26" customFormat="1" ht="14.25" customHeight="1" x14ac:dyDescent="0.25">
      <c r="A56" s="19">
        <v>2020</v>
      </c>
      <c r="B56" s="20">
        <v>45150</v>
      </c>
      <c r="C56" s="21">
        <v>4.5</v>
      </c>
      <c r="D56" s="20">
        <v>146220</v>
      </c>
      <c r="E56" s="21">
        <v>14.6</v>
      </c>
      <c r="F56" s="20">
        <v>60570</v>
      </c>
      <c r="G56" s="21">
        <v>6</v>
      </c>
      <c r="H56" s="20">
        <v>3660</v>
      </c>
      <c r="I56" s="21">
        <v>0.4</v>
      </c>
      <c r="J56" s="20">
        <v>352670</v>
      </c>
      <c r="K56" s="21">
        <v>35.200000000000003</v>
      </c>
      <c r="L56" s="20">
        <v>119330</v>
      </c>
      <c r="M56" s="21">
        <v>11.9</v>
      </c>
      <c r="N56" s="20">
        <v>250800</v>
      </c>
      <c r="O56" s="21">
        <v>25</v>
      </c>
      <c r="P56" s="20">
        <v>44200</v>
      </c>
      <c r="Q56" s="21">
        <v>4.4000000000000004</v>
      </c>
      <c r="R56" s="71">
        <f t="shared" si="3"/>
        <v>1022600</v>
      </c>
      <c r="S56" s="22">
        <v>102</v>
      </c>
      <c r="T56" s="23">
        <v>-20010</v>
      </c>
      <c r="U56" s="59">
        <v>-2</v>
      </c>
      <c r="V56" s="28">
        <v>1002590</v>
      </c>
      <c r="W56" s="69" t="str">
        <f t="shared" si="1"/>
        <v>–</v>
      </c>
    </row>
    <row r="57" spans="1:23" s="26" customFormat="1" ht="14.25" customHeight="1" x14ac:dyDescent="0.25">
      <c r="A57" s="31">
        <v>2021</v>
      </c>
      <c r="B57" s="32">
        <v>52540</v>
      </c>
      <c r="C57" s="33">
        <v>5.2</v>
      </c>
      <c r="D57" s="32">
        <v>142200</v>
      </c>
      <c r="E57" s="33">
        <v>14</v>
      </c>
      <c r="F57" s="32">
        <v>59930</v>
      </c>
      <c r="G57" s="33">
        <v>5.9</v>
      </c>
      <c r="H57" s="32">
        <v>3700</v>
      </c>
      <c r="I57" s="33">
        <v>0.4</v>
      </c>
      <c r="J57" s="32">
        <v>368870</v>
      </c>
      <c r="K57" s="33">
        <v>36.299999999999997</v>
      </c>
      <c r="L57" s="32">
        <v>129750</v>
      </c>
      <c r="M57" s="33">
        <v>12.8</v>
      </c>
      <c r="N57" s="32">
        <v>202150</v>
      </c>
      <c r="O57" s="33">
        <v>19.899999999999999</v>
      </c>
      <c r="P57" s="32">
        <v>47860</v>
      </c>
      <c r="Q57" s="33">
        <v>4.7</v>
      </c>
      <c r="R57" s="72">
        <f t="shared" si="3"/>
        <v>1007000</v>
      </c>
      <c r="S57" s="34">
        <v>99.1</v>
      </c>
      <c r="T57" s="35">
        <v>8690</v>
      </c>
      <c r="U57" s="60">
        <v>0.9</v>
      </c>
      <c r="V57" s="36">
        <v>1015690</v>
      </c>
      <c r="W57" s="70" t="str">
        <f t="shared" si="1"/>
        <v>+</v>
      </c>
    </row>
    <row r="58" spans="1:23" x14ac:dyDescent="0.2">
      <c r="A58" s="37"/>
      <c r="B58" s="38"/>
      <c r="C58" s="39"/>
      <c r="D58" s="38"/>
      <c r="E58" s="39"/>
      <c r="F58" s="38"/>
      <c r="G58" s="39"/>
      <c r="H58" s="38"/>
      <c r="I58" s="39"/>
      <c r="J58" s="38"/>
      <c r="K58" s="39"/>
      <c r="L58" s="38"/>
      <c r="M58" s="39"/>
      <c r="N58" s="38"/>
      <c r="O58" s="39"/>
      <c r="P58" s="38"/>
      <c r="Q58" s="39"/>
      <c r="R58" s="38"/>
      <c r="S58" s="39"/>
      <c r="T58" s="38"/>
      <c r="U58" s="39"/>
      <c r="V58" s="38"/>
    </row>
    <row r="59" spans="1:23" x14ac:dyDescent="0.2">
      <c r="A59" s="40" t="s">
        <v>26</v>
      </c>
    </row>
    <row r="60" spans="1:23" x14ac:dyDescent="0.2">
      <c r="A60" s="40"/>
    </row>
    <row r="61" spans="1:23" x14ac:dyDescent="0.2">
      <c r="A61" s="40"/>
    </row>
  </sheetData>
  <mergeCells count="10">
    <mergeCell ref="N3:O3"/>
    <mergeCell ref="P3:Q3"/>
    <mergeCell ref="R3:S3"/>
    <mergeCell ref="T3:U3"/>
    <mergeCell ref="B3:C3"/>
    <mergeCell ref="D3:E3"/>
    <mergeCell ref="F3:G3"/>
    <mergeCell ref="H3:I3"/>
    <mergeCell ref="J3:K3"/>
    <mergeCell ref="L3:M3"/>
  </mergeCells>
  <conditionalFormatting sqref="B5:V53">
    <cfRule type="expression" dxfId="6" priority="7">
      <formula>BG5&lt;&gt;0</formula>
    </cfRule>
  </conditionalFormatting>
  <conditionalFormatting sqref="B54:V55">
    <cfRule type="expression" dxfId="5" priority="6">
      <formula>BG54&lt;&gt;0</formula>
    </cfRule>
  </conditionalFormatting>
  <conditionalFormatting sqref="B58:V58 B57:S57">
    <cfRule type="expression" dxfId="4" priority="5">
      <formula>BG57&lt;&gt;0</formula>
    </cfRule>
  </conditionalFormatting>
  <conditionalFormatting sqref="B56:V56">
    <cfRule type="expression" dxfId="3" priority="4">
      <formula>BG56&lt;&gt;0</formula>
    </cfRule>
  </conditionalFormatting>
  <conditionalFormatting sqref="B5:B57">
    <cfRule type="top10" dxfId="2" priority="2" bottom="1" rank="3"/>
    <cfRule type="top10" dxfId="1" priority="3" rank="3"/>
  </conditionalFormatting>
  <conditionalFormatting sqref="T57:V57">
    <cfRule type="expression" dxfId="0" priority="1">
      <formula>BY57&lt;&gt;0</formula>
    </cfRule>
  </conditionalFormatting>
  <pageMargins left="0.19685039370078741" right="0.19685039370078741" top="0.74803149606299213" bottom="0.74803149606299213" header="0.31496062992125984" footer="0.31496062992125984"/>
  <pageSetup paperSize="9" scale="70" fitToHeight="0" orientation="landscape" horizontalDpi="1200" verticalDpi="1200" r:id="rId1"/>
  <headerFooter>
    <oddFooter>&amp;L&amp;8Quelle BFS&amp;R&amp;8&amp;P/&amp;N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E104D-C670-452D-B267-E55A62AC38EC}">
  <sheetPr codeName="Tabelle4">
    <tabColor theme="4" tint="-0.249977111117893"/>
  </sheetPr>
  <dimension ref="A2:K26"/>
  <sheetViews>
    <sheetView showGridLines="0" zoomScale="130" zoomScaleNormal="130" workbookViewId="0"/>
  </sheetViews>
  <sheetFormatPr baseColWidth="10" defaultRowHeight="15" x14ac:dyDescent="0.25"/>
  <cols>
    <col min="1" max="1" width="3.140625" customWidth="1"/>
    <col min="2" max="2" width="23.28515625" customWidth="1"/>
    <col min="3" max="11" width="11.7109375" customWidth="1"/>
  </cols>
  <sheetData>
    <row r="2" spans="1:11" x14ac:dyDescent="0.25">
      <c r="B2" s="65" t="s">
        <v>40</v>
      </c>
      <c r="C2" s="66"/>
      <c r="D2" s="65"/>
      <c r="E2" s="66"/>
      <c r="F2" s="65"/>
      <c r="G2" s="66"/>
      <c r="H2" s="65"/>
      <c r="I2" s="66"/>
      <c r="J2" s="6"/>
      <c r="K2" s="6"/>
    </row>
    <row r="3" spans="1:11" ht="15.75" x14ac:dyDescent="0.3">
      <c r="A3" s="5"/>
      <c r="B3" s="10"/>
      <c r="C3" s="11">
        <v>2014</v>
      </c>
      <c r="D3" s="11">
        <v>2015</v>
      </c>
      <c r="E3" s="11">
        <v>2016</v>
      </c>
      <c r="F3" s="11">
        <v>2017</v>
      </c>
      <c r="G3" s="11">
        <v>2018</v>
      </c>
      <c r="H3" s="11">
        <v>2019</v>
      </c>
      <c r="I3" s="11">
        <v>2020</v>
      </c>
      <c r="J3" s="11" t="s">
        <v>30</v>
      </c>
      <c r="K3" s="11" t="s">
        <v>38</v>
      </c>
    </row>
    <row r="4" spans="1:11" x14ac:dyDescent="0.25">
      <c r="A4" s="5"/>
      <c r="B4" s="1" t="s">
        <v>7</v>
      </c>
      <c r="C4" s="2">
        <v>75.23</v>
      </c>
      <c r="D4" s="1">
        <v>79.52</v>
      </c>
      <c r="E4" s="1">
        <v>81.430000000000007</v>
      </c>
      <c r="F4" s="1">
        <v>76.209999999999994</v>
      </c>
      <c r="G4" s="1">
        <v>67.98</v>
      </c>
      <c r="H4" s="1">
        <v>66.739999999999995</v>
      </c>
      <c r="I4" s="1">
        <v>59.47</v>
      </c>
      <c r="J4" s="8">
        <f t="shared" ref="J4:J10" si="0">ROUND(AVERAGE(C4:I4)/0.5,0)*0.5</f>
        <v>72.5</v>
      </c>
      <c r="K4" s="9">
        <f t="shared" ref="K4:K10" si="1">(I4-C4)/C4</f>
        <v>-0.20949089458992429</v>
      </c>
    </row>
    <row r="5" spans="1:11" x14ac:dyDescent="0.25">
      <c r="B5" s="1" t="s">
        <v>8</v>
      </c>
      <c r="C5" s="2">
        <v>42.51</v>
      </c>
      <c r="D5" s="1">
        <v>46.25</v>
      </c>
      <c r="E5" s="1">
        <v>48.98</v>
      </c>
      <c r="F5" s="1">
        <v>48.49</v>
      </c>
      <c r="G5" s="1">
        <v>46.07</v>
      </c>
      <c r="H5" s="1">
        <v>47.73</v>
      </c>
      <c r="I5" s="1">
        <v>47.35</v>
      </c>
      <c r="J5" s="8">
        <f t="shared" si="0"/>
        <v>47</v>
      </c>
      <c r="K5" s="9">
        <f t="shared" si="1"/>
        <v>0.11385556339684788</v>
      </c>
    </row>
    <row r="6" spans="1:11" x14ac:dyDescent="0.25">
      <c r="B6" s="1" t="s">
        <v>2</v>
      </c>
      <c r="C6" s="2">
        <v>0.2</v>
      </c>
      <c r="D6" s="1">
        <v>0.2</v>
      </c>
      <c r="E6" s="1">
        <v>0.2</v>
      </c>
      <c r="F6" s="1">
        <v>0.1</v>
      </c>
      <c r="G6" s="1">
        <v>0.1</v>
      </c>
      <c r="H6" s="1">
        <v>0.1</v>
      </c>
      <c r="I6" s="1">
        <v>0.1</v>
      </c>
      <c r="J6" s="8">
        <f t="shared" si="0"/>
        <v>0</v>
      </c>
      <c r="K6" s="9">
        <f t="shared" si="1"/>
        <v>-0.5</v>
      </c>
    </row>
    <row r="7" spans="1:11" x14ac:dyDescent="0.25">
      <c r="B7" s="1" t="s">
        <v>9</v>
      </c>
      <c r="C7" s="2">
        <v>65.83</v>
      </c>
      <c r="D7" s="1">
        <v>67.540000000000006</v>
      </c>
      <c r="E7" s="1">
        <v>68.680000000000007</v>
      </c>
      <c r="F7" s="1">
        <v>69.22</v>
      </c>
      <c r="G7" s="1">
        <v>68.709999999999994</v>
      </c>
      <c r="H7" s="1">
        <v>68.73</v>
      </c>
      <c r="I7" s="1">
        <v>69.47</v>
      </c>
      <c r="J7" s="8">
        <f t="shared" si="0"/>
        <v>68.5</v>
      </c>
      <c r="K7" s="9">
        <f t="shared" si="1"/>
        <v>5.52939389336169E-2</v>
      </c>
    </row>
    <row r="8" spans="1:11" x14ac:dyDescent="0.25">
      <c r="B8" s="1" t="s">
        <v>10</v>
      </c>
      <c r="C8" s="2">
        <v>6.5</v>
      </c>
      <c r="D8" s="1">
        <v>7.55</v>
      </c>
      <c r="E8" s="1">
        <v>7.46</v>
      </c>
      <c r="F8" s="1">
        <v>7.74</v>
      </c>
      <c r="G8" s="1">
        <v>7.52</v>
      </c>
      <c r="H8" s="1">
        <v>8.57</v>
      </c>
      <c r="I8" s="1">
        <v>8.34</v>
      </c>
      <c r="J8" s="8">
        <f t="shared" si="0"/>
        <v>7.5</v>
      </c>
      <c r="K8" s="9">
        <f t="shared" si="1"/>
        <v>0.28307692307692306</v>
      </c>
    </row>
    <row r="9" spans="1:11" x14ac:dyDescent="0.25">
      <c r="B9" s="1" t="s">
        <v>11</v>
      </c>
      <c r="C9" s="2">
        <v>16.87</v>
      </c>
      <c r="D9" s="1">
        <v>18.329999999999998</v>
      </c>
      <c r="E9" s="1">
        <v>19.649999999999999</v>
      </c>
      <c r="F9" s="1">
        <v>19.36</v>
      </c>
      <c r="G9" s="1">
        <v>18.23</v>
      </c>
      <c r="H9" s="1">
        <v>18.23</v>
      </c>
      <c r="I9" s="1">
        <v>17.100000000000001</v>
      </c>
      <c r="J9" s="8">
        <f t="shared" si="0"/>
        <v>18.5</v>
      </c>
      <c r="K9" s="9">
        <f t="shared" si="1"/>
        <v>1.3633669235329011E-2</v>
      </c>
    </row>
    <row r="10" spans="1:11" ht="15.75" thickBot="1" x14ac:dyDescent="0.3">
      <c r="B10" s="1" t="s">
        <v>20</v>
      </c>
      <c r="C10" s="2">
        <v>11.95</v>
      </c>
      <c r="D10" s="1">
        <v>13.5</v>
      </c>
      <c r="E10" s="1">
        <v>14.82</v>
      </c>
      <c r="F10" s="1">
        <v>15.46</v>
      </c>
      <c r="G10" s="1">
        <v>15.28</v>
      </c>
      <c r="H10" s="1">
        <v>16.649999999999999</v>
      </c>
      <c r="I10" s="1">
        <v>17.2</v>
      </c>
      <c r="J10" s="8">
        <f t="shared" si="0"/>
        <v>15</v>
      </c>
      <c r="K10" s="9">
        <f t="shared" si="1"/>
        <v>0.43933054393305443</v>
      </c>
    </row>
    <row r="11" spans="1:11" ht="16.5" thickBot="1" x14ac:dyDescent="0.35">
      <c r="B11" s="3" t="s">
        <v>12</v>
      </c>
      <c r="C11" s="3">
        <f t="shared" ref="C11:J11" si="2">SUM(C4:C10)</f>
        <v>219.09</v>
      </c>
      <c r="D11" s="3">
        <f t="shared" si="2"/>
        <v>232.89</v>
      </c>
      <c r="E11" s="3">
        <f t="shared" si="2"/>
        <v>241.22</v>
      </c>
      <c r="F11" s="3">
        <f t="shared" si="2"/>
        <v>236.58</v>
      </c>
      <c r="G11" s="3">
        <f t="shared" si="2"/>
        <v>223.89000000000001</v>
      </c>
      <c r="H11" s="3">
        <f t="shared" si="2"/>
        <v>226.75</v>
      </c>
      <c r="I11" s="3">
        <f t="shared" si="2"/>
        <v>219.02999999999997</v>
      </c>
      <c r="J11" s="3">
        <f t="shared" si="2"/>
        <v>229</v>
      </c>
    </row>
    <row r="12" spans="1:11" x14ac:dyDescent="0.25">
      <c r="B12" s="4" t="s">
        <v>13</v>
      </c>
    </row>
    <row r="13" spans="1:11" x14ac:dyDescent="0.25">
      <c r="B13" s="7" t="s">
        <v>32</v>
      </c>
    </row>
    <row r="15" spans="1:11" x14ac:dyDescent="0.25">
      <c r="B15" s="65" t="s">
        <v>28</v>
      </c>
      <c r="C15" s="66"/>
      <c r="D15" s="6"/>
    </row>
    <row r="17" spans="2:4" x14ac:dyDescent="0.25">
      <c r="B17" s="12" t="s">
        <v>31</v>
      </c>
      <c r="C17" s="12" t="s">
        <v>43</v>
      </c>
      <c r="D17" s="56" t="s">
        <v>41</v>
      </c>
    </row>
    <row r="18" spans="2:4" x14ac:dyDescent="0.25">
      <c r="B18" s="1" t="s">
        <v>7</v>
      </c>
      <c r="C18" s="57" t="s">
        <v>44</v>
      </c>
      <c r="D18" s="58">
        <f>COUNTIF(C4:I4,C18)</f>
        <v>6</v>
      </c>
    </row>
    <row r="19" spans="2:4" x14ac:dyDescent="0.25">
      <c r="B19" s="1" t="s">
        <v>8</v>
      </c>
      <c r="C19" s="57" t="s">
        <v>45</v>
      </c>
      <c r="D19" s="58">
        <f t="shared" ref="D19:D24" si="3">COUNTIF(C5:I5,C19)</f>
        <v>4</v>
      </c>
    </row>
    <row r="20" spans="2:4" x14ac:dyDescent="0.25">
      <c r="B20" s="1" t="s">
        <v>2</v>
      </c>
      <c r="C20" s="57" t="s">
        <v>46</v>
      </c>
      <c r="D20" s="58">
        <f t="shared" si="3"/>
        <v>3</v>
      </c>
    </row>
    <row r="21" spans="2:4" x14ac:dyDescent="0.25">
      <c r="B21" s="1" t="s">
        <v>9</v>
      </c>
      <c r="C21" s="57" t="s">
        <v>47</v>
      </c>
      <c r="D21" s="58">
        <f t="shared" si="3"/>
        <v>5</v>
      </c>
    </row>
    <row r="22" spans="2:4" x14ac:dyDescent="0.25">
      <c r="B22" s="1" t="s">
        <v>10</v>
      </c>
      <c r="C22" s="57" t="s">
        <v>48</v>
      </c>
      <c r="D22" s="58">
        <f t="shared" si="3"/>
        <v>2</v>
      </c>
    </row>
    <row r="23" spans="2:4" x14ac:dyDescent="0.25">
      <c r="B23" s="1" t="s">
        <v>11</v>
      </c>
      <c r="C23" s="57" t="s">
        <v>49</v>
      </c>
      <c r="D23" s="58">
        <f t="shared" si="3"/>
        <v>5</v>
      </c>
    </row>
    <row r="24" spans="2:4" x14ac:dyDescent="0.25">
      <c r="B24" s="1" t="s">
        <v>20</v>
      </c>
      <c r="C24" s="57" t="s">
        <v>50</v>
      </c>
      <c r="D24" s="58">
        <f t="shared" si="3"/>
        <v>4</v>
      </c>
    </row>
    <row r="26" spans="2:4" x14ac:dyDescent="0.25">
      <c r="B26" s="12"/>
    </row>
  </sheetData>
  <mergeCells count="5">
    <mergeCell ref="B2:C2"/>
    <mergeCell ref="D2:E2"/>
    <mergeCell ref="F2:G2"/>
    <mergeCell ref="H2:I2"/>
    <mergeCell ref="B15:C15"/>
  </mergeCells>
  <pageMargins left="0.7" right="0.7" top="0.78740157499999996" bottom="0.78740157499999996" header="0.3" footer="0.3"/>
  <pageSetup paperSize="9" orientation="portrait" r:id="rId1"/>
  <ignoredErrors>
    <ignoredError sqref="C11:I1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A60C3-F819-49C6-8BFF-EE2D44FE7B9B}">
  <sheetPr codeName="Tabelle2">
    <tabColor theme="4" tint="0.39997558519241921"/>
  </sheetPr>
  <dimension ref="B2:M34"/>
  <sheetViews>
    <sheetView showGridLines="0" zoomScale="120" zoomScaleNormal="120" workbookViewId="0"/>
  </sheetViews>
  <sheetFormatPr baseColWidth="10" defaultRowHeight="15" x14ac:dyDescent="0.25"/>
  <cols>
    <col min="1" max="1" width="3.28515625" customWidth="1"/>
    <col min="2" max="2" width="27.7109375" bestFit="1" customWidth="1"/>
    <col min="3" max="13" width="8" customWidth="1"/>
  </cols>
  <sheetData>
    <row r="2" spans="2:13" x14ac:dyDescent="0.25">
      <c r="B2" s="67" t="s">
        <v>39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2:13" ht="15.75" x14ac:dyDescent="0.3">
      <c r="B3" s="10"/>
      <c r="C3" s="11">
        <v>2010</v>
      </c>
      <c r="D3" s="11">
        <v>2011</v>
      </c>
      <c r="E3" s="11">
        <v>2012</v>
      </c>
      <c r="F3" s="11">
        <v>2013</v>
      </c>
      <c r="G3" s="11">
        <v>2014</v>
      </c>
      <c r="H3" s="11">
        <v>2015</v>
      </c>
      <c r="I3" s="11">
        <v>2016</v>
      </c>
      <c r="J3" s="11">
        <v>2017</v>
      </c>
      <c r="K3" s="11">
        <v>2018</v>
      </c>
      <c r="L3" s="11">
        <v>2019</v>
      </c>
      <c r="M3" s="11">
        <v>2020</v>
      </c>
    </row>
    <row r="4" spans="2:13" x14ac:dyDescent="0.25">
      <c r="B4" s="1" t="s">
        <v>14</v>
      </c>
      <c r="C4" s="1">
        <v>192.55410374353127</v>
      </c>
      <c r="D4" s="1">
        <v>148.39232046444903</v>
      </c>
      <c r="E4" s="1">
        <v>168.72419950790979</v>
      </c>
      <c r="F4" s="1">
        <v>186.71719081965702</v>
      </c>
      <c r="G4" s="1">
        <v>139.59007648265182</v>
      </c>
      <c r="H4" s="1">
        <v>154.83755562350655</v>
      </c>
      <c r="I4" s="1">
        <v>165.66590051303805</v>
      </c>
      <c r="J4" s="1">
        <v>159.97166484009671</v>
      </c>
      <c r="K4" s="1">
        <v>146.23509875175483</v>
      </c>
      <c r="L4" s="1">
        <v>149.60177774020917</v>
      </c>
      <c r="M4" s="1">
        <v>139.09202171212283</v>
      </c>
    </row>
    <row r="5" spans="2:13" x14ac:dyDescent="0.25">
      <c r="B5" s="1" t="s">
        <v>15</v>
      </c>
      <c r="C5" s="1">
        <v>31.086458563465943</v>
      </c>
      <c r="D5" s="1">
        <v>31.172341777841488</v>
      </c>
      <c r="E5" s="1">
        <v>31.258350103187464</v>
      </c>
      <c r="F5" s="1">
        <v>31.376038807991183</v>
      </c>
      <c r="G5" s="1">
        <v>31.505244047697641</v>
      </c>
      <c r="H5" s="1">
        <v>31.606617938545089</v>
      </c>
      <c r="I5" s="1">
        <v>31.716883894404436</v>
      </c>
      <c r="J5" s="1">
        <v>31.793119111479058</v>
      </c>
      <c r="K5" s="1">
        <v>31.816871311846988</v>
      </c>
      <c r="L5" s="1">
        <v>31.713580542954237</v>
      </c>
      <c r="M5" s="1">
        <v>33.391042960539949</v>
      </c>
    </row>
    <row r="6" spans="2:13" x14ac:dyDescent="0.25">
      <c r="B6" s="1" t="s">
        <v>33</v>
      </c>
      <c r="C6" s="1">
        <v>4.365237878093466</v>
      </c>
      <c r="D6" s="1">
        <v>3.7576363779556452</v>
      </c>
      <c r="E6" s="1">
        <v>4.1322171739655618</v>
      </c>
      <c r="F6" s="1">
        <v>4.5076248811299831</v>
      </c>
      <c r="G6" s="1">
        <v>3.8022573245865825</v>
      </c>
      <c r="H6" s="1">
        <v>4.1093037338662768</v>
      </c>
      <c r="I6" s="1">
        <v>4.3401627668074614</v>
      </c>
      <c r="J6" s="1">
        <v>4.2740671268627946</v>
      </c>
      <c r="K6" s="1">
        <v>4.1089557293266967</v>
      </c>
      <c r="L6" s="1">
        <v>4.1618119812816197</v>
      </c>
      <c r="M6" s="1">
        <v>4.0191024065050076</v>
      </c>
    </row>
    <row r="7" spans="2:13" x14ac:dyDescent="0.25">
      <c r="B7" s="1" t="s">
        <v>52</v>
      </c>
      <c r="C7" s="1">
        <v>6.8317288170993908</v>
      </c>
      <c r="D7" s="1">
        <v>6.6803886516956981</v>
      </c>
      <c r="E7" s="1">
        <v>6.5795613634315337</v>
      </c>
      <c r="F7" s="1">
        <v>6.4437292616750792</v>
      </c>
      <c r="G7" s="1">
        <v>6.2954517370073422</v>
      </c>
      <c r="H7" s="1">
        <v>6.2162476600584018</v>
      </c>
      <c r="I7" s="1">
        <v>6.0468589270092608</v>
      </c>
      <c r="J7" s="1">
        <v>5.8519903597517295</v>
      </c>
      <c r="K7" s="1">
        <v>5.6528670115545676</v>
      </c>
      <c r="L7" s="1">
        <v>5.626761518824015</v>
      </c>
      <c r="M7" s="1">
        <v>5.8177082957105588</v>
      </c>
    </row>
    <row r="8" spans="2:13" x14ac:dyDescent="0.25">
      <c r="B8" s="1" t="s">
        <v>51</v>
      </c>
      <c r="C8" s="1">
        <v>9.4466693048879584</v>
      </c>
      <c r="D8" s="1">
        <v>9.5130330691001603</v>
      </c>
      <c r="E8" s="1">
        <v>9.5935726663885426</v>
      </c>
      <c r="F8" s="1">
        <v>9.6737286082449678</v>
      </c>
      <c r="G8" s="1">
        <v>9.7697560659435041</v>
      </c>
      <c r="H8" s="1">
        <v>9.8514263285146679</v>
      </c>
      <c r="I8" s="1">
        <v>9.9437299320813146</v>
      </c>
      <c r="J8" s="1">
        <v>10.025619032389358</v>
      </c>
      <c r="K8" s="1">
        <v>10.090745425596612</v>
      </c>
      <c r="L8" s="1">
        <v>10.156218683500787</v>
      </c>
      <c r="M8" s="1">
        <v>10.425168434776385</v>
      </c>
    </row>
    <row r="9" spans="2:13" x14ac:dyDescent="0.25">
      <c r="B9" s="1" t="s">
        <v>16</v>
      </c>
      <c r="C9" s="1">
        <v>6.1254349411657349</v>
      </c>
      <c r="D9" s="1">
        <v>5.9321012809845426</v>
      </c>
      <c r="E9" s="1">
        <v>5.7291867567598445</v>
      </c>
      <c r="F9" s="1">
        <v>5.5346819277267292</v>
      </c>
      <c r="G9" s="1">
        <v>5.5560692689466578</v>
      </c>
      <c r="H9" s="1">
        <v>5.2713500848688648</v>
      </c>
      <c r="I9" s="1">
        <v>5.0393392836234137</v>
      </c>
      <c r="J9" s="1">
        <v>4.8371231918588498</v>
      </c>
      <c r="K9" s="1">
        <v>4.635048429529312</v>
      </c>
      <c r="L9" s="1">
        <v>4.2912040074335849</v>
      </c>
      <c r="M9" s="1">
        <v>4.337614905154636</v>
      </c>
    </row>
    <row r="10" spans="2:13" x14ac:dyDescent="0.25">
      <c r="B10" s="1" t="s">
        <v>17</v>
      </c>
      <c r="C10" s="1">
        <v>5.0070496512551195</v>
      </c>
      <c r="D10" s="1">
        <v>5.0976957064149211</v>
      </c>
      <c r="E10" s="1">
        <v>5.1122936076871337</v>
      </c>
      <c r="F10" s="1">
        <v>5.1188466555860348</v>
      </c>
      <c r="G10" s="1">
        <v>5.0941876178939758</v>
      </c>
      <c r="H10" s="1">
        <v>5.0463012029336811</v>
      </c>
      <c r="I10" s="1">
        <v>4.9637785147424527</v>
      </c>
      <c r="J10" s="1">
        <v>4.8801575032570534</v>
      </c>
      <c r="K10" s="1">
        <v>4.786104832130877</v>
      </c>
      <c r="L10" s="1">
        <v>4.6898506269670222</v>
      </c>
      <c r="M10" s="1">
        <v>4.5826314962227341</v>
      </c>
    </row>
    <row r="11" spans="2:13" x14ac:dyDescent="0.25">
      <c r="B11" s="1" t="s">
        <v>18</v>
      </c>
      <c r="C11" s="1">
        <v>6.9677896407329278</v>
      </c>
      <c r="D11" s="1">
        <v>6.8849014744877604</v>
      </c>
      <c r="E11" s="1">
        <v>6.7905714316570984</v>
      </c>
      <c r="F11" s="1">
        <v>6.6638096689090593</v>
      </c>
      <c r="G11" s="1">
        <v>6.5458208363598391</v>
      </c>
      <c r="H11" s="1">
        <v>6.4209270144615882</v>
      </c>
      <c r="I11" s="1">
        <v>6.3030731129534407</v>
      </c>
      <c r="J11" s="1">
        <v>6.1761844247280191</v>
      </c>
      <c r="K11" s="1">
        <v>6.0439419372127876</v>
      </c>
      <c r="L11" s="1">
        <v>5.9188744259542867</v>
      </c>
      <c r="M11" s="1">
        <v>5.8270871994818663</v>
      </c>
    </row>
    <row r="12" spans="2:13" ht="15.75" thickBot="1" x14ac:dyDescent="0.3">
      <c r="B12" s="1" t="s">
        <v>19</v>
      </c>
      <c r="C12" s="1">
        <v>7.0325596615728045</v>
      </c>
      <c r="D12" s="1">
        <v>7.1447539287180746</v>
      </c>
      <c r="E12" s="1">
        <v>7.2579603245988036</v>
      </c>
      <c r="F12" s="1">
        <v>7.3721365525831537</v>
      </c>
      <c r="G12" s="1">
        <v>7.6330604386426346</v>
      </c>
      <c r="H12" s="1">
        <v>7.7554001325496529</v>
      </c>
      <c r="I12" s="1">
        <v>7.8891664820524188</v>
      </c>
      <c r="J12" s="1">
        <v>8.0174296119749577</v>
      </c>
      <c r="K12" s="1">
        <v>8.1337737935292864</v>
      </c>
      <c r="L12" s="1">
        <v>8.2599803714981181</v>
      </c>
      <c r="M12" s="1">
        <v>8.294780482846436</v>
      </c>
    </row>
    <row r="13" spans="2:13" ht="16.5" thickBot="1" x14ac:dyDescent="0.35">
      <c r="B13" s="3" t="s">
        <v>12</v>
      </c>
      <c r="C13" s="3">
        <v>269.4170322018046</v>
      </c>
      <c r="D13" s="3">
        <v>224.57517273164734</v>
      </c>
      <c r="E13" s="3">
        <v>245.17791293558574</v>
      </c>
      <c r="F13" s="3">
        <v>263.40778718350322</v>
      </c>
      <c r="G13" s="3">
        <v>215.79192381972999</v>
      </c>
      <c r="H13" s="3">
        <v>231.11512971930478</v>
      </c>
      <c r="I13" s="3">
        <v>241.90889342671221</v>
      </c>
      <c r="J13" s="3">
        <v>235.82735520239851</v>
      </c>
      <c r="K13" s="3">
        <v>221.50340722248202</v>
      </c>
      <c r="L13" s="3">
        <v>224.42005989862287</v>
      </c>
      <c r="M13" s="3">
        <v>215.78715789336044</v>
      </c>
    </row>
    <row r="15" spans="2:13" x14ac:dyDescent="0.25">
      <c r="B15" s="13" t="s">
        <v>37</v>
      </c>
    </row>
    <row r="17" spans="2:13" x14ac:dyDescent="0.25"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</row>
    <row r="18" spans="2:13" x14ac:dyDescent="0.25"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19" spans="2:13" x14ac:dyDescent="0.25"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</row>
    <row r="20" spans="2:13" x14ac:dyDescent="0.25"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</row>
    <row r="21" spans="2:13" x14ac:dyDescent="0.25"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</row>
    <row r="22" spans="2:13" x14ac:dyDescent="0.25"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2:13" x14ac:dyDescent="0.25"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</row>
    <row r="24" spans="2:13" x14ac:dyDescent="0.25"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</row>
    <row r="25" spans="2:13" x14ac:dyDescent="0.25"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</row>
    <row r="26" spans="2:13" x14ac:dyDescent="0.25"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</row>
    <row r="27" spans="2:13" x14ac:dyDescent="0.25"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</row>
    <row r="28" spans="2:13" x14ac:dyDescent="0.25"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</row>
    <row r="29" spans="2:13" x14ac:dyDescent="0.25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</row>
    <row r="30" spans="2:13" x14ac:dyDescent="0.25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</row>
    <row r="31" spans="2:13" x14ac:dyDescent="0.25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</row>
    <row r="32" spans="2:13" x14ac:dyDescent="0.25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</row>
    <row r="33" spans="2:13" x14ac:dyDescent="0.25"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</row>
    <row r="34" spans="2:13" x14ac:dyDescent="0.25"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</row>
  </sheetData>
  <mergeCells count="1">
    <mergeCell ref="B2:M2"/>
  </mergeCells>
  <phoneticPr fontId="9" type="noConversion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Brutto-Energieverbrauch</vt:lpstr>
      <vt:lpstr>Energieverbrauch</vt:lpstr>
      <vt:lpstr>Verbraucher</vt:lpstr>
      <vt:lpstr>'Brutto-Energieverbrauch'!Druckbereich</vt:lpstr>
      <vt:lpstr>'Brutto-Energieverbrauch'!Drucktitel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2022-10-17T17:05:25Z</cp:lastPrinted>
  <dcterms:created xsi:type="dcterms:W3CDTF">2022-08-14T15:48:38Z</dcterms:created>
  <dcterms:modified xsi:type="dcterms:W3CDTF">2023-05-24T10:05:48Z</dcterms:modified>
</cp:coreProperties>
</file>