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l06.ch\MIT\LippunerJ\Downloads\"/>
    </mc:Choice>
  </mc:AlternateContent>
  <xr:revisionPtr revIDLastSave="0" documentId="13_ncr:1_{EEFD64E5-E3F8-4CC1-943B-B41AA72A8E12}" xr6:coauthVersionLast="47" xr6:coauthVersionMax="47" xr10:uidLastSave="{00000000-0000-0000-0000-000000000000}"/>
  <bookViews>
    <workbookView xWindow="-108" yWindow="-108" windowWidth="23256" windowHeight="12576" xr2:uid="{53111ADE-2AE2-4052-9B07-456E05C2739A}"/>
  </bookViews>
  <sheets>
    <sheet name="Abrechnung" sheetId="2" r:id="rId1"/>
    <sheet name="Autoreif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" l="1"/>
  <c r="D12" i="2"/>
  <c r="E12" i="2"/>
  <c r="F12" i="2"/>
  <c r="B12" i="2"/>
  <c r="G9" i="2"/>
  <c r="G10" i="2"/>
  <c r="G11" i="2"/>
  <c r="C10" i="1"/>
  <c r="G12" i="2" l="1"/>
  <c r="D15" i="1"/>
  <c r="E15" i="1"/>
  <c r="E10" i="1"/>
  <c r="B23" i="1"/>
  <c r="B15" i="1"/>
  <c r="B12" i="1"/>
  <c r="B16" i="1" s="1"/>
  <c r="B17" i="1" s="1"/>
  <c r="B18" i="1" s="1"/>
  <c r="E12" i="1" l="1"/>
  <c r="E16" i="1" s="1"/>
  <c r="E17" i="1" s="1"/>
  <c r="E18" i="1" s="1"/>
  <c r="E21" i="1" s="1"/>
  <c r="D12" i="1"/>
  <c r="D16" i="1" s="1"/>
  <c r="D17" i="1" s="1"/>
  <c r="D18" i="1" s="1"/>
  <c r="D21" i="1" s="1"/>
  <c r="D23" i="1" s="1"/>
  <c r="C12" i="1"/>
  <c r="E20" i="1" l="1"/>
  <c r="D20" i="1"/>
  <c r="E23" i="1"/>
  <c r="C16" i="1"/>
  <c r="C20" i="1" s="1"/>
  <c r="C15" i="1"/>
  <c r="C17" i="1" l="1"/>
  <c r="C18" i="1" s="1"/>
  <c r="C21" i="1" s="1"/>
  <c r="C23" i="1" s="1"/>
</calcChain>
</file>

<file path=xl/sharedStrings.xml><?xml version="1.0" encoding="utf-8"?>
<sst xmlns="http://schemas.openxmlformats.org/spreadsheetml/2006/main" count="38" uniqueCount="36">
  <si>
    <t>Felgendurchmesser</t>
  </si>
  <si>
    <t>Reifenhöhe</t>
  </si>
  <si>
    <t>Zoll</t>
  </si>
  <si>
    <t>Umfang</t>
  </si>
  <si>
    <t>Abrollumfang (Faktor 0.97)</t>
  </si>
  <si>
    <t>Raddurchmesser</t>
  </si>
  <si>
    <t>Änderung Bodenfreiheit</t>
  </si>
  <si>
    <t>Änderung Geschwindigkeit</t>
  </si>
  <si>
    <t>http://www.reifenrechner.at/</t>
  </si>
  <si>
    <t>Berechnungsmethoden von</t>
  </si>
  <si>
    <t>Bildquelle</t>
  </si>
  <si>
    <t>https://assets.adac.de/image/upload/ar_16:9,c_fill,f_auto,g_auto,q_auto:eco,w_2000/v1/ADAC-eV/KOR/Grafik/Illustration/Reifenkennzeichnung-12-2019_kacd9m</t>
  </si>
  <si>
    <t>Geschwindigkeitsunterschiede, je nach Reifenwahl</t>
  </si>
  <si>
    <t>Aufgabe</t>
  </si>
  <si>
    <t>1. Entfernen Sie für die orange hinterlegten Zellen den Schutz.</t>
  </si>
  <si>
    <t>Reifenbreite (in mm)</t>
  </si>
  <si>
    <t>Verhältnis Reifenhöhe/Reifenbreite (in %)</t>
  </si>
  <si>
    <t>Fiat Punto 0.9 Twinair</t>
  </si>
  <si>
    <t>Suzuki Swift 2020</t>
  </si>
  <si>
    <t>Betrag</t>
  </si>
  <si>
    <t>Allgemeines</t>
  </si>
  <si>
    <t>Zeichnen</t>
  </si>
  <si>
    <t>Texte schreiben</t>
  </si>
  <si>
    <t>Fr</t>
  </si>
  <si>
    <t>Do</t>
  </si>
  <si>
    <t>Mi</t>
  </si>
  <si>
    <t>Di</t>
  </si>
  <si>
    <t>Mo</t>
  </si>
  <si>
    <t>Text &amp; Zeichnen</t>
  </si>
  <si>
    <t>Stundenansätze</t>
  </si>
  <si>
    <t>Wochentotal</t>
  </si>
  <si>
    <t>Abrechnung</t>
  </si>
  <si>
    <t>Ändern Sie den Stundenansatz für Allgemeines von 28 auf 34 Franken.</t>
  </si>
  <si>
    <t>Kennwort: gonzen</t>
  </si>
  <si>
    <t>2. Schützen Sie das Blatt (ohne Kennwort).</t>
  </si>
  <si>
    <t>3. In den Zellen B10, B11 und B13 geben Sie die Grössen für einen Standardreifen ein, z. B. für 185/65 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</si>
</sst>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164" formatCode="0.0\ &quot;mm&quot;"/>
    <numFmt numFmtId="165" formatCode="0.0\ &quot;cm&quot;"/>
    <numFmt numFmtId="166" formatCode="0.0\ &quot;km/h&quot;"/>
    <numFmt numFmtId="167" formatCode="0&quot;''&quot;"/>
  </numFmts>
  <fonts count="16">
    <font>
      <sz val="11"/>
      <color theme="1"/>
      <name val="Segoe UI"/>
      <family val="2"/>
      <scheme val="minor"/>
    </font>
    <font>
      <b/>
      <sz val="11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  <font>
      <b/>
      <sz val="11"/>
      <color rgb="FF0070C0"/>
      <name val="Segoe UI"/>
      <family val="2"/>
      <scheme val="minor"/>
    </font>
    <font>
      <sz val="18"/>
      <color theme="3"/>
      <name val="Segoe UI"/>
      <family val="2"/>
      <scheme val="major"/>
    </font>
    <font>
      <b/>
      <sz val="11"/>
      <color theme="0"/>
      <name val="Segoe UI"/>
      <family val="2"/>
      <scheme val="minor"/>
    </font>
    <font>
      <b/>
      <sz val="11"/>
      <name val="Segoe UI"/>
      <family val="2"/>
      <scheme val="minor"/>
    </font>
    <font>
      <b/>
      <sz val="11"/>
      <color theme="5" tint="-0.249977111117893"/>
      <name val="Segoe UI"/>
      <family val="2"/>
      <scheme val="minor"/>
    </font>
    <font>
      <i/>
      <sz val="11"/>
      <color theme="0" tint="-0.499984740745262"/>
      <name val="Segoe UI"/>
      <family val="2"/>
      <scheme val="minor"/>
    </font>
    <font>
      <b/>
      <i/>
      <sz val="11"/>
      <color theme="0" tint="-0.499984740745262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rgb="FFFF0000"/>
      <name val="Segoe UI"/>
      <family val="2"/>
      <scheme val="minor"/>
    </font>
    <font>
      <sz val="10"/>
      <name val="Arial"/>
    </font>
    <font>
      <sz val="11"/>
      <name val="Segoe UI"/>
      <family val="2"/>
      <scheme val="minor"/>
    </font>
    <font>
      <b/>
      <sz val="11"/>
      <color rgb="FFFF0000"/>
      <name val="Segoe Print"/>
    </font>
    <font>
      <sz val="11"/>
      <color rgb="FFFF0000"/>
      <name val="Segoe Print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</cellStyleXfs>
  <cellXfs count="48">
    <xf numFmtId="0" fontId="0" fillId="0" borderId="0" xfId="0"/>
    <xf numFmtId="164" fontId="0" fillId="2" borderId="0" xfId="0" applyNumberFormat="1" applyFill="1"/>
    <xf numFmtId="165" fontId="0" fillId="0" borderId="0" xfId="0" applyNumberFormat="1"/>
    <xf numFmtId="0" fontId="2" fillId="0" borderId="0" xfId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6" fontId="0" fillId="0" borderId="0" xfId="0" applyNumberFormat="1"/>
    <xf numFmtId="0" fontId="3" fillId="0" borderId="0" xfId="0" applyFont="1" applyAlignment="1">
      <alignment horizontal="right"/>
    </xf>
    <xf numFmtId="166" fontId="3" fillId="0" borderId="0" xfId="0" applyNumberFormat="1" applyFont="1"/>
    <xf numFmtId="0" fontId="1" fillId="0" borderId="0" xfId="0" applyFont="1"/>
    <xf numFmtId="0" fontId="4" fillId="0" borderId="0" xfId="2"/>
    <xf numFmtId="166" fontId="5" fillId="3" borderId="0" xfId="0" applyNumberFormat="1" applyFont="1" applyFill="1"/>
    <xf numFmtId="0" fontId="5" fillId="3" borderId="0" xfId="0" applyFont="1" applyFill="1"/>
    <xf numFmtId="0" fontId="6" fillId="2" borderId="0" xfId="0" applyFont="1" applyFill="1"/>
    <xf numFmtId="0" fontId="7" fillId="0" borderId="0" xfId="0" applyFont="1"/>
    <xf numFmtId="167" fontId="5" fillId="3" borderId="0" xfId="0" applyNumberFormat="1" applyFont="1" applyFill="1"/>
    <xf numFmtId="167" fontId="6" fillId="2" borderId="0" xfId="0" applyNumberFormat="1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4" applyFont="1" applyBorder="1"/>
    <xf numFmtId="0" fontId="6" fillId="0" borderId="0" xfId="4" applyFont="1" applyBorder="1"/>
    <xf numFmtId="0" fontId="6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 indent="1"/>
    </xf>
    <xf numFmtId="0" fontId="13" fillId="0" borderId="0" xfId="4" applyFont="1" applyBorder="1" applyAlignment="1">
      <alignment horizontal="center"/>
    </xf>
    <xf numFmtId="44" fontId="13" fillId="0" borderId="0" xfId="3" applyFont="1" applyBorder="1" applyAlignment="1">
      <alignment horizontal="center"/>
    </xf>
    <xf numFmtId="0" fontId="13" fillId="5" borderId="2" xfId="4" applyFont="1" applyFill="1" applyBorder="1" applyAlignment="1">
      <alignment vertical="center"/>
    </xf>
    <xf numFmtId="0" fontId="6" fillId="5" borderId="2" xfId="4" applyFont="1" applyFill="1" applyBorder="1" applyAlignment="1">
      <alignment horizontal="center" vertical="center"/>
    </xf>
    <xf numFmtId="0" fontId="6" fillId="4" borderId="2" xfId="4" applyFont="1" applyFill="1" applyBorder="1" applyAlignment="1">
      <alignment horizontal="center"/>
    </xf>
    <xf numFmtId="20" fontId="13" fillId="5" borderId="2" xfId="4" applyNumberFormat="1" applyFont="1" applyFill="1" applyBorder="1" applyAlignment="1" applyProtection="1">
      <alignment horizontal="center" vertical="center"/>
      <protection locked="0"/>
    </xf>
    <xf numFmtId="20" fontId="13" fillId="4" borderId="2" xfId="4" applyNumberFormat="1" applyFont="1" applyFill="1" applyBorder="1" applyAlignment="1">
      <alignment horizontal="center"/>
    </xf>
    <xf numFmtId="0" fontId="6" fillId="4" borderId="2" xfId="4" applyFont="1" applyFill="1" applyBorder="1" applyAlignment="1">
      <alignment vertical="center"/>
    </xf>
    <xf numFmtId="44" fontId="6" fillId="4" borderId="2" xfId="3" applyFont="1" applyFill="1" applyBorder="1" applyAlignment="1">
      <alignment horizontal="center" vertical="center"/>
    </xf>
    <xf numFmtId="0" fontId="4" fillId="0" borderId="0" xfId="2" applyBorder="1"/>
    <xf numFmtId="0" fontId="14" fillId="6" borderId="3" xfId="4" applyFont="1" applyFill="1" applyBorder="1"/>
    <xf numFmtId="0" fontId="14" fillId="6" borderId="4" xfId="4" applyFont="1" applyFill="1" applyBorder="1"/>
    <xf numFmtId="0" fontId="13" fillId="6" borderId="5" xfId="4" applyFont="1" applyFill="1" applyBorder="1"/>
    <xf numFmtId="0" fontId="14" fillId="6" borderId="6" xfId="4" applyFont="1" applyFill="1" applyBorder="1"/>
    <xf numFmtId="0" fontId="14" fillId="6" borderId="1" xfId="4" applyFont="1" applyFill="1" applyBorder="1"/>
    <xf numFmtId="0" fontId="13" fillId="6" borderId="7" xfId="4" applyFont="1" applyFill="1" applyBorder="1"/>
    <xf numFmtId="0" fontId="14" fillId="6" borderId="3" xfId="0" applyFont="1" applyFill="1" applyBorder="1"/>
    <xf numFmtId="0" fontId="15" fillId="6" borderId="4" xfId="0" applyFont="1" applyFill="1" applyBorder="1"/>
    <xf numFmtId="0" fontId="11" fillId="6" borderId="5" xfId="0" applyFont="1" applyFill="1" applyBorder="1"/>
    <xf numFmtId="0" fontId="15" fillId="6" borderId="8" xfId="0" applyFont="1" applyFill="1" applyBorder="1"/>
    <xf numFmtId="0" fontId="15" fillId="6" borderId="0" xfId="0" applyFont="1" applyFill="1" applyBorder="1"/>
    <xf numFmtId="0" fontId="11" fillId="6" borderId="9" xfId="0" applyFont="1" applyFill="1" applyBorder="1"/>
    <xf numFmtId="0" fontId="15" fillId="6" borderId="6" xfId="0" applyFont="1" applyFill="1" applyBorder="1"/>
    <xf numFmtId="0" fontId="15" fillId="6" borderId="1" xfId="0" applyFont="1" applyFill="1" applyBorder="1"/>
    <xf numFmtId="0" fontId="11" fillId="6" borderId="7" xfId="0" applyFont="1" applyFill="1" applyBorder="1"/>
  </cellXfs>
  <cellStyles count="5">
    <cellStyle name="Link" xfId="1" builtinId="8"/>
    <cellStyle name="Standard" xfId="0" builtinId="0"/>
    <cellStyle name="Standard 2" xfId="4" xr:uid="{335DEDA1-0E19-4928-8076-D71EF1336CAC}"/>
    <cellStyle name="Überschrift" xfId="2" builtinId="15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514349</xdr:colOff>
      <xdr:row>16</xdr:row>
      <xdr:rowOff>158750</xdr:rowOff>
    </xdr:from>
    <xdr:to>
      <xdr:col>12</xdr:col>
      <xdr:colOff>298238</xdr:colOff>
      <xdr:row>31</xdr:row>
      <xdr:rowOff>95250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8C56084-1308-4643-8DA4-E3CBB1914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799" y="2736850"/>
          <a:ext cx="5473489" cy="307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per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ssets.adac.de/image/upload/ar_16:9,c_fill,f_auto,g_auto,q_auto:eco,w_2000/v1/ADAC-eV/KOR/Grafik/Illustration/Reifenkennzeichnung-12-2019_kacd9m" TargetMode="External"/><Relationship Id="rId1" Type="http://schemas.openxmlformats.org/officeDocument/2006/relationships/hyperlink" Target="http://www.reifenrechner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AE09-DA70-42D0-BE4E-869EF3FC3823}">
  <dimension ref="A1:G13"/>
  <sheetViews>
    <sheetView tabSelected="1" workbookViewId="0"/>
  </sheetViews>
  <sheetFormatPr baseColWidth="10" defaultColWidth="10.69921875" defaultRowHeight="16.8"/>
  <cols>
    <col min="1" max="1" width="16.59765625" style="19" customWidth="1"/>
    <col min="2" max="7" width="15" style="19" customWidth="1"/>
    <col min="8" max="16384" width="10.69921875" style="19"/>
  </cols>
  <sheetData>
    <row r="1" spans="1:7" ht="28.8" thickTop="1">
      <c r="A1" s="32" t="s">
        <v>31</v>
      </c>
      <c r="C1" s="33" t="s">
        <v>32</v>
      </c>
      <c r="D1" s="34"/>
      <c r="E1" s="34"/>
      <c r="F1" s="34"/>
      <c r="G1" s="35"/>
    </row>
    <row r="2" spans="1:7" ht="22.2" thickBot="1">
      <c r="C2" s="36" t="s">
        <v>33</v>
      </c>
      <c r="D2" s="37"/>
      <c r="E2" s="37"/>
      <c r="F2" s="37"/>
      <c r="G2" s="38"/>
    </row>
    <row r="3" spans="1:7" ht="17.399999999999999" thickTop="1"/>
    <row r="4" spans="1:7">
      <c r="A4" s="20" t="s">
        <v>29</v>
      </c>
      <c r="B4" s="21"/>
      <c r="C4" s="23"/>
      <c r="D4" s="23"/>
      <c r="E4" s="23"/>
      <c r="F4" s="23"/>
      <c r="G4" s="23"/>
    </row>
    <row r="5" spans="1:7">
      <c r="A5" s="22" t="s">
        <v>28</v>
      </c>
      <c r="B5" s="24">
        <v>45</v>
      </c>
      <c r="C5" s="23"/>
      <c r="D5" s="23"/>
      <c r="E5" s="23"/>
      <c r="F5" s="23"/>
      <c r="G5" s="23"/>
    </row>
    <row r="6" spans="1:7">
      <c r="A6" s="22" t="s">
        <v>20</v>
      </c>
      <c r="B6" s="24">
        <v>28</v>
      </c>
      <c r="C6" s="23"/>
      <c r="D6" s="23"/>
      <c r="E6" s="23"/>
      <c r="F6" s="23"/>
      <c r="G6" s="23"/>
    </row>
    <row r="7" spans="1:7">
      <c r="A7" s="22"/>
      <c r="B7" s="24"/>
      <c r="C7" s="23"/>
      <c r="D7" s="23"/>
      <c r="E7" s="23"/>
      <c r="F7" s="23"/>
      <c r="G7" s="23"/>
    </row>
    <row r="8" spans="1:7" ht="19.5" customHeight="1">
      <c r="A8" s="25"/>
      <c r="B8" s="26" t="s">
        <v>27</v>
      </c>
      <c r="C8" s="26" t="s">
        <v>26</v>
      </c>
      <c r="D8" s="26" t="s">
        <v>25</v>
      </c>
      <c r="E8" s="26" t="s">
        <v>24</v>
      </c>
      <c r="F8" s="26" t="s">
        <v>23</v>
      </c>
      <c r="G8" s="27" t="s">
        <v>30</v>
      </c>
    </row>
    <row r="9" spans="1:7" ht="19.5" customHeight="1">
      <c r="A9" s="25" t="s">
        <v>22</v>
      </c>
      <c r="B9" s="28">
        <v>0.14583333333333334</v>
      </c>
      <c r="C9" s="28">
        <v>0.20833333333333334</v>
      </c>
      <c r="D9" s="28">
        <v>6.25E-2</v>
      </c>
      <c r="E9" s="28">
        <v>0.22916666666666666</v>
      </c>
      <c r="F9" s="28">
        <v>0</v>
      </c>
      <c r="G9" s="29">
        <f>SUM(B9:F9)</f>
        <v>0.64583333333333337</v>
      </c>
    </row>
    <row r="10" spans="1:7" ht="19.5" customHeight="1">
      <c r="A10" s="25" t="s">
        <v>21</v>
      </c>
      <c r="B10" s="28">
        <v>0.16666666666666666</v>
      </c>
      <c r="C10" s="28">
        <v>6.25E-2</v>
      </c>
      <c r="D10" s="28">
        <v>0.16666666666666666</v>
      </c>
      <c r="E10" s="28">
        <v>0</v>
      </c>
      <c r="F10" s="28">
        <v>0.14583333333333334</v>
      </c>
      <c r="G10" s="29">
        <f>SUM(B10:F10)</f>
        <v>0.54166666666666663</v>
      </c>
    </row>
    <row r="11" spans="1:7" ht="19.5" customHeight="1">
      <c r="A11" s="25" t="s">
        <v>20</v>
      </c>
      <c r="B11" s="28">
        <v>4.1666666666666664E-2</v>
      </c>
      <c r="C11" s="28">
        <v>4.1666666666666664E-2</v>
      </c>
      <c r="D11" s="28">
        <v>8.3333333333333329E-2</v>
      </c>
      <c r="E11" s="28">
        <v>4.1666666666666664E-2</v>
      </c>
      <c r="F11" s="28">
        <v>6.25E-2</v>
      </c>
      <c r="G11" s="29">
        <f>SUM(B11:F11)</f>
        <v>0.27083333333333331</v>
      </c>
    </row>
    <row r="12" spans="1:7" ht="44.25" customHeight="1">
      <c r="A12" s="30" t="s">
        <v>19</v>
      </c>
      <c r="B12" s="31">
        <f>((B9*$B$5)+(B10*$B$5)+(B11*$B$6))*24</f>
        <v>365.5</v>
      </c>
      <c r="C12" s="31">
        <f>((C9*$B$5)+(C10*$B$5)+(C11*$B$6))*24</f>
        <v>320.5</v>
      </c>
      <c r="D12" s="31">
        <f>((D9*$B$5)+(D10*$B$5)+(D11*$B$6))*24</f>
        <v>303.5</v>
      </c>
      <c r="E12" s="31">
        <f>((E9*$B$5)+(E10*$B$5)+(E11*$B$6))*24</f>
        <v>275.5</v>
      </c>
      <c r="F12" s="31">
        <f>((F9*$B$5)+(F10*$B$5)+(F11*$B$6))*24</f>
        <v>199.5</v>
      </c>
      <c r="G12" s="31">
        <f>SUM(B12:F12)</f>
        <v>1464.5</v>
      </c>
    </row>
    <row r="13" spans="1:7">
      <c r="B13" s="23"/>
      <c r="C13" s="23"/>
      <c r="D13" s="23"/>
      <c r="E13" s="23"/>
      <c r="F13" s="23"/>
      <c r="G13" s="23"/>
    </row>
  </sheetData>
  <sheetProtection algorithmName="SHA-512" hashValue="RmR3onywFgLoG5Y7Dg/1/glELFv5vjwSKRzLhcuFWjDy7Fhz3pbvy0mtx0HrbYwIGQHE5PppvNHodqaUYeUqEw==" saltValue="xCrFzMCn3uwfMTV85L/ih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955D-F882-4B4B-8CED-8477AEEDD2EF}">
  <dimension ref="A1:L23"/>
  <sheetViews>
    <sheetView zoomScaleNormal="100" workbookViewId="0"/>
  </sheetViews>
  <sheetFormatPr baseColWidth="10" defaultRowHeight="16.8"/>
  <cols>
    <col min="1" max="1" width="37.69921875" customWidth="1"/>
    <col min="3" max="3" width="15.3984375" customWidth="1"/>
    <col min="4" max="4" width="13.69921875" customWidth="1"/>
    <col min="5" max="5" width="17.296875" customWidth="1"/>
  </cols>
  <sheetData>
    <row r="1" spans="1:12" ht="27">
      <c r="A1" s="10" t="s">
        <v>12</v>
      </c>
    </row>
    <row r="2" spans="1:12" ht="17.399999999999999" thickBot="1"/>
    <row r="3" spans="1:12" ht="22.2" thickTop="1">
      <c r="A3" s="39" t="s">
        <v>13</v>
      </c>
      <c r="B3" s="40"/>
      <c r="C3" s="40"/>
      <c r="D3" s="40"/>
      <c r="E3" s="40"/>
      <c r="F3" s="41"/>
    </row>
    <row r="4" spans="1:12" ht="21.6">
      <c r="A4" s="42" t="s">
        <v>14</v>
      </c>
      <c r="B4" s="43"/>
      <c r="C4" s="43"/>
      <c r="D4" s="43"/>
      <c r="E4" s="43"/>
      <c r="F4" s="44"/>
      <c r="J4" s="18" t="s">
        <v>18</v>
      </c>
      <c r="L4" s="18" t="s">
        <v>17</v>
      </c>
    </row>
    <row r="5" spans="1:12" ht="21.6">
      <c r="A5" s="42" t="s">
        <v>34</v>
      </c>
      <c r="B5" s="43"/>
      <c r="C5" s="43"/>
      <c r="D5" s="43"/>
      <c r="E5" s="43"/>
      <c r="F5" s="44"/>
      <c r="J5" s="17">
        <v>175</v>
      </c>
      <c r="L5" s="17">
        <v>185</v>
      </c>
    </row>
    <row r="6" spans="1:12" ht="22.2" thickBot="1">
      <c r="A6" s="45" t="s">
        <v>35</v>
      </c>
      <c r="B6" s="46"/>
      <c r="C6" s="46"/>
      <c r="D6" s="46"/>
      <c r="E6" s="46"/>
      <c r="F6" s="47"/>
      <c r="J6" s="17">
        <v>65</v>
      </c>
      <c r="L6" s="17">
        <v>65</v>
      </c>
    </row>
    <row r="7" spans="1:12" ht="17.399999999999999" thickTop="1">
      <c r="J7" s="17">
        <v>15</v>
      </c>
      <c r="L7" s="17">
        <v>15</v>
      </c>
    </row>
    <row r="8" spans="1:12">
      <c r="B8" s="5" t="s">
        <v>2</v>
      </c>
      <c r="C8" s="4">
        <v>2.54</v>
      </c>
    </row>
    <row r="10" spans="1:12">
      <c r="A10" s="14" t="s">
        <v>15</v>
      </c>
      <c r="B10" s="12">
        <v>175</v>
      </c>
      <c r="C10" s="13">
        <f>B10+10</f>
        <v>185</v>
      </c>
      <c r="D10" s="13">
        <v>195</v>
      </c>
      <c r="E10" s="13">
        <f>B10+20</f>
        <v>195</v>
      </c>
    </row>
    <row r="11" spans="1:12">
      <c r="A11" s="14" t="s">
        <v>16</v>
      </c>
      <c r="B11" s="12">
        <v>65</v>
      </c>
      <c r="C11" s="13">
        <v>55</v>
      </c>
      <c r="D11" s="13">
        <v>50</v>
      </c>
      <c r="E11" s="13">
        <v>45</v>
      </c>
      <c r="J11" s="9" t="s">
        <v>9</v>
      </c>
    </row>
    <row r="12" spans="1:12">
      <c r="A12" t="s">
        <v>1</v>
      </c>
      <c r="B12" s="1">
        <f>B10/100*B11</f>
        <v>113.75</v>
      </c>
      <c r="C12" s="1">
        <f t="shared" ref="C12:E12" si="0">C10/100*C11</f>
        <v>101.75</v>
      </c>
      <c r="D12" s="1">
        <f t="shared" si="0"/>
        <v>97.5</v>
      </c>
      <c r="E12" s="1">
        <f t="shared" si="0"/>
        <v>87.75</v>
      </c>
      <c r="J12" s="3" t="s">
        <v>8</v>
      </c>
    </row>
    <row r="13" spans="1:12">
      <c r="A13" s="14" t="s">
        <v>0</v>
      </c>
      <c r="B13" s="15">
        <v>15</v>
      </c>
      <c r="C13" s="16">
        <v>16</v>
      </c>
      <c r="D13" s="16">
        <v>16</v>
      </c>
      <c r="E13" s="16">
        <v>17</v>
      </c>
    </row>
    <row r="15" spans="1:12">
      <c r="A15" t="s">
        <v>0</v>
      </c>
      <c r="B15" s="2">
        <f>B13*$C$8</f>
        <v>38.1</v>
      </c>
      <c r="C15" s="2">
        <f t="shared" ref="C15:E15" si="1">C13*$C$8</f>
        <v>40.64</v>
      </c>
      <c r="D15" s="2">
        <f t="shared" si="1"/>
        <v>40.64</v>
      </c>
      <c r="E15" s="2">
        <f t="shared" si="1"/>
        <v>43.18</v>
      </c>
      <c r="J15" s="9" t="s">
        <v>10</v>
      </c>
    </row>
    <row r="16" spans="1:12">
      <c r="A16" t="s">
        <v>5</v>
      </c>
      <c r="B16" s="2">
        <f>(B13*$C$8*10+2*B12)/10</f>
        <v>60.85</v>
      </c>
      <c r="C16" s="2">
        <f t="shared" ref="C16:E16" si="2">(C13*$C$8*10+2*C12)/10</f>
        <v>60.989999999999995</v>
      </c>
      <c r="D16" s="2">
        <f t="shared" si="2"/>
        <v>60.14</v>
      </c>
      <c r="E16" s="2">
        <f t="shared" si="2"/>
        <v>60.73</v>
      </c>
      <c r="J16" s="3" t="s">
        <v>11</v>
      </c>
    </row>
    <row r="17" spans="1:5">
      <c r="A17" t="s">
        <v>3</v>
      </c>
      <c r="B17" s="2">
        <f>B16*PI()</f>
        <v>191.1659129709389</v>
      </c>
      <c r="C17" s="2">
        <f t="shared" ref="C17:E17" si="3">C16*PI()</f>
        <v>191.60573594244147</v>
      </c>
      <c r="D17" s="2">
        <f t="shared" si="3"/>
        <v>188.93538218689017</v>
      </c>
      <c r="E17" s="2">
        <f t="shared" si="3"/>
        <v>190.78892185250814</v>
      </c>
    </row>
    <row r="18" spans="1:5">
      <c r="A18" t="s">
        <v>4</v>
      </c>
      <c r="B18" s="2">
        <f>B17*0.97</f>
        <v>185.43093558181073</v>
      </c>
      <c r="C18" s="2">
        <f t="shared" ref="C18:E18" si="4">C17*0.97</f>
        <v>185.85756386416821</v>
      </c>
      <c r="D18" s="2">
        <f t="shared" si="4"/>
        <v>183.26732072128345</v>
      </c>
      <c r="E18" s="2">
        <f t="shared" si="4"/>
        <v>185.0652541969329</v>
      </c>
    </row>
    <row r="20" spans="1:5">
      <c r="A20" t="s">
        <v>6</v>
      </c>
      <c r="C20" s="2">
        <f>(C16-$B$16)/2</f>
        <v>6.9999999999996732E-2</v>
      </c>
      <c r="D20" s="2">
        <f t="shared" ref="D20:E20" si="5">(D16-$B$16)/2</f>
        <v>-0.35500000000000043</v>
      </c>
      <c r="E20" s="2">
        <f t="shared" si="5"/>
        <v>-6.0000000000002274E-2</v>
      </c>
    </row>
    <row r="21" spans="1:5">
      <c r="A21" t="s">
        <v>7</v>
      </c>
      <c r="B21" s="11">
        <v>50</v>
      </c>
      <c r="C21" s="6">
        <f>C18/$B$18*$B$21</f>
        <v>50.115036976170913</v>
      </c>
      <c r="D21" s="6">
        <f t="shared" ref="D21:E21" si="6">D18/$B$18*$B$21</f>
        <v>49.416598192276098</v>
      </c>
      <c r="E21" s="6">
        <f t="shared" si="6"/>
        <v>49.901396877567791</v>
      </c>
    </row>
    <row r="22" spans="1:5">
      <c r="C22" s="6"/>
      <c r="D22" s="6"/>
      <c r="E22" s="6"/>
    </row>
    <row r="23" spans="1:5">
      <c r="B23" s="7" t="str">
        <f>"Tacho bei "&amp;B21&amp; " km/h"</f>
        <v>Tacho bei 50 km/h</v>
      </c>
      <c r="C23" s="8">
        <f>$B$21/C21*$B$21</f>
        <v>49.88522708640761</v>
      </c>
      <c r="D23" s="8">
        <f t="shared" ref="D23:E23" si="7">$B$21/D21*$B$21</f>
        <v>50.590289324908532</v>
      </c>
      <c r="E23" s="8">
        <f t="shared" si="7"/>
        <v>50.098797958175531</v>
      </c>
    </row>
  </sheetData>
  <hyperlinks>
    <hyperlink ref="J12" r:id="rId1" xr:uid="{DD2596CC-E255-4FAA-AFAF-E0FCB037D2EF}"/>
    <hyperlink ref="J16" r:id="rId2" xr:uid="{B98D8811-16F6-4906-8DA4-6FAEA2AAB420}"/>
  </hyperlinks>
  <pageMargins left="0.7" right="0.7" top="0.78740157499999996" bottom="0.78740157499999996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Abrechnung</vt:lpstr>
      <vt:lpstr>Autoreifen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BZSL</cp:lastModifiedBy>
  <dcterms:created xsi:type="dcterms:W3CDTF">2018-06-04T14:56:18Z</dcterms:created>
  <dcterms:modified xsi:type="dcterms:W3CDTF">2023-02-07T13:41:07Z</dcterms:modified>
</cp:coreProperties>
</file>