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xr:revisionPtr revIDLastSave="0" documentId="8_{F10E9D67-80ED-4A6E-9496-215BED55FE35}" xr6:coauthVersionLast="31" xr6:coauthVersionMax="31" xr10:uidLastSave="{00000000-0000-0000-0000-000000000000}"/>
  <bookViews>
    <workbookView xWindow="0" yWindow="0" windowWidth="20520" windowHeight="9173" xr2:uid="{00000000-000D-0000-FFFF-FFFF00000000}"/>
  </bookViews>
  <sheets>
    <sheet name="Alter" sheetId="3" r:id="rId1"/>
    <sheet name="Crosslauf" sheetId="1" r:id="rId2"/>
    <sheet name="Velotour" sheetId="2" r:id="rId3"/>
    <sheet name="Zinsen" sheetId="4" r:id="rId4"/>
  </sheets>
  <definedNames>
    <definedName name="_xlnm.Database">#REF!</definedName>
  </definedNames>
  <calcPr calcId="179017"/>
</workbook>
</file>

<file path=xl/calcChain.xml><?xml version="1.0" encoding="utf-8"?>
<calcChain xmlns="http://schemas.openxmlformats.org/spreadsheetml/2006/main">
  <c r="A58" i="4" l="1"/>
  <c r="A59" i="4" s="1"/>
  <c r="A52" i="4"/>
  <c r="A14" i="4"/>
  <c r="A53" i="4" l="1"/>
  <c r="A54" i="4"/>
  <c r="A56" i="4"/>
  <c r="A57" i="4"/>
  <c r="A55" i="4"/>
  <c r="M10" i="2"/>
  <c r="M14" i="2"/>
  <c r="M18" i="2"/>
  <c r="M22" i="2"/>
  <c r="M26" i="2"/>
  <c r="M30" i="2"/>
  <c r="M34" i="2"/>
  <c r="M38" i="2"/>
  <c r="M42" i="2"/>
  <c r="M46" i="2"/>
  <c r="M50" i="2"/>
  <c r="M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6" i="2"/>
  <c r="M7" i="2"/>
  <c r="M8" i="2"/>
  <c r="M9" i="2"/>
  <c r="M11" i="2"/>
  <c r="M12" i="2"/>
  <c r="M13" i="2"/>
  <c r="M15" i="2"/>
  <c r="M16" i="2"/>
  <c r="M17" i="2"/>
  <c r="M19" i="2"/>
  <c r="M20" i="2"/>
  <c r="M21" i="2"/>
  <c r="M23" i="2"/>
  <c r="M24" i="2"/>
  <c r="M25" i="2"/>
  <c r="M27" i="2"/>
  <c r="M28" i="2"/>
  <c r="M29" i="2"/>
  <c r="M31" i="2"/>
  <c r="M32" i="2"/>
  <c r="M33" i="2"/>
  <c r="M35" i="2"/>
  <c r="M36" i="2"/>
  <c r="M37" i="2"/>
  <c r="M39" i="2"/>
  <c r="M40" i="2"/>
  <c r="M41" i="2"/>
  <c r="M43" i="2"/>
  <c r="M44" i="2"/>
  <c r="M45" i="2"/>
  <c r="M47" i="2"/>
  <c r="M48" i="2"/>
  <c r="M49" i="2"/>
  <c r="E53" i="4" l="1"/>
  <c r="E54" i="4" s="1"/>
  <c r="E55" i="4" s="1"/>
  <c r="E56" i="4" s="1"/>
  <c r="E57" i="4" s="1"/>
  <c r="E9" i="4"/>
  <c r="E10" i="4" s="1"/>
  <c r="E11" i="4" s="1"/>
  <c r="E12" i="4" s="1"/>
  <c r="E13" i="4" s="1"/>
  <c r="A8" i="4"/>
  <c r="A15" i="4"/>
  <c r="F5" i="3"/>
  <c r="H5" i="3"/>
  <c r="F6" i="3"/>
  <c r="H6" i="3"/>
  <c r="F7" i="3"/>
  <c r="H7" i="3"/>
  <c r="F8" i="3"/>
  <c r="H8" i="3"/>
  <c r="F9" i="3"/>
  <c r="H9" i="3"/>
  <c r="F10" i="3"/>
  <c r="H10" i="3"/>
  <c r="F11" i="3"/>
  <c r="H11" i="3"/>
  <c r="F12" i="3"/>
  <c r="H12" i="3"/>
  <c r="F13" i="3"/>
  <c r="H13" i="3"/>
  <c r="F14" i="3"/>
  <c r="H14" i="3"/>
  <c r="F15" i="3"/>
  <c r="H15" i="3"/>
  <c r="F16" i="3"/>
  <c r="H16" i="3"/>
  <c r="F17" i="3"/>
  <c r="H17" i="3"/>
  <c r="F18" i="3"/>
  <c r="H18" i="3"/>
  <c r="F19" i="3"/>
  <c r="H19" i="3"/>
  <c r="F20" i="3"/>
  <c r="H20" i="3"/>
  <c r="F21" i="3"/>
  <c r="H21" i="3"/>
  <c r="F22" i="3"/>
  <c r="H22" i="3"/>
  <c r="F23" i="3"/>
  <c r="H23" i="3"/>
  <c r="F24" i="3"/>
  <c r="H24" i="3"/>
  <c r="F25" i="3"/>
  <c r="H25" i="3"/>
  <c r="F26" i="3"/>
  <c r="H26" i="3"/>
  <c r="F27" i="3"/>
  <c r="H27" i="3"/>
  <c r="F28" i="3"/>
  <c r="H28" i="3"/>
  <c r="F29" i="3"/>
  <c r="H29" i="3"/>
  <c r="F30" i="3"/>
  <c r="H30" i="3"/>
  <c r="F31" i="3"/>
  <c r="H31" i="3"/>
  <c r="H4" i="3"/>
  <c r="I8" i="1"/>
  <c r="K8" i="1"/>
  <c r="L8" i="1"/>
  <c r="N8" i="1"/>
  <c r="I9" i="1"/>
  <c r="K9" i="1"/>
  <c r="L9" i="1"/>
  <c r="N9" i="1"/>
  <c r="I10" i="1"/>
  <c r="K10" i="1"/>
  <c r="L10" i="1"/>
  <c r="N10" i="1"/>
  <c r="I11" i="1"/>
  <c r="K11" i="1"/>
  <c r="L11" i="1"/>
  <c r="N11" i="1"/>
  <c r="I12" i="1"/>
  <c r="K12" i="1"/>
  <c r="L12" i="1"/>
  <c r="N12" i="1"/>
  <c r="I13" i="1"/>
  <c r="K13" i="1"/>
  <c r="L13" i="1"/>
  <c r="N13" i="1"/>
  <c r="I14" i="1"/>
  <c r="K14" i="1"/>
  <c r="L14" i="1"/>
  <c r="N14" i="1"/>
  <c r="I15" i="1"/>
  <c r="K15" i="1"/>
  <c r="L15" i="1"/>
  <c r="N15" i="1"/>
  <c r="I16" i="1"/>
  <c r="K16" i="1"/>
  <c r="L16" i="1"/>
  <c r="N16" i="1"/>
  <c r="I17" i="1"/>
  <c r="K17" i="1"/>
  <c r="L17" i="1"/>
  <c r="N17" i="1"/>
  <c r="I18" i="1"/>
  <c r="K18" i="1"/>
  <c r="L18" i="1"/>
  <c r="N18" i="1"/>
  <c r="I19" i="1"/>
  <c r="K19" i="1"/>
  <c r="L19" i="1"/>
  <c r="N19" i="1"/>
  <c r="I20" i="1"/>
  <c r="K20" i="1"/>
  <c r="L20" i="1"/>
  <c r="N20" i="1"/>
  <c r="I21" i="1"/>
  <c r="K21" i="1"/>
  <c r="L21" i="1"/>
  <c r="N21" i="1"/>
  <c r="I22" i="1"/>
  <c r="K22" i="1"/>
  <c r="L22" i="1"/>
  <c r="N22" i="1"/>
  <c r="I23" i="1"/>
  <c r="K23" i="1"/>
  <c r="L23" i="1"/>
  <c r="N23" i="1"/>
  <c r="I24" i="1"/>
  <c r="K24" i="1"/>
  <c r="L24" i="1"/>
  <c r="N24" i="1"/>
  <c r="I25" i="1"/>
  <c r="K25" i="1"/>
  <c r="L25" i="1"/>
  <c r="N25" i="1"/>
  <c r="I26" i="1"/>
  <c r="K26" i="1"/>
  <c r="L26" i="1"/>
  <c r="N26" i="1"/>
  <c r="I27" i="1"/>
  <c r="K27" i="1"/>
  <c r="L27" i="1"/>
  <c r="N27" i="1"/>
  <c r="I28" i="1"/>
  <c r="K28" i="1"/>
  <c r="L28" i="1"/>
  <c r="N28" i="1"/>
  <c r="I29" i="1"/>
  <c r="K29" i="1"/>
  <c r="L29" i="1"/>
  <c r="N29" i="1"/>
  <c r="I30" i="1"/>
  <c r="K30" i="1"/>
  <c r="L30" i="1"/>
  <c r="N30" i="1"/>
  <c r="I31" i="1"/>
  <c r="K31" i="1"/>
  <c r="L31" i="1"/>
  <c r="N31" i="1"/>
  <c r="I32" i="1"/>
  <c r="K32" i="1"/>
  <c r="L32" i="1"/>
  <c r="N32" i="1"/>
  <c r="I33" i="1"/>
  <c r="K33" i="1"/>
  <c r="L33" i="1"/>
  <c r="N33" i="1"/>
  <c r="I34" i="1"/>
  <c r="K34" i="1"/>
  <c r="L34" i="1"/>
  <c r="N34" i="1"/>
  <c r="I35" i="1"/>
  <c r="K35" i="1"/>
  <c r="L35" i="1"/>
  <c r="N35" i="1"/>
  <c r="I36" i="1"/>
  <c r="K36" i="1"/>
  <c r="L36" i="1"/>
  <c r="N36" i="1"/>
  <c r="I37" i="1"/>
  <c r="K37" i="1"/>
  <c r="L37" i="1"/>
  <c r="N37" i="1"/>
  <c r="I38" i="1"/>
  <c r="K38" i="1"/>
  <c r="L38" i="1"/>
  <c r="N38" i="1"/>
  <c r="I39" i="1"/>
  <c r="K39" i="1"/>
  <c r="L39" i="1"/>
  <c r="N39" i="1"/>
  <c r="I40" i="1"/>
  <c r="K40" i="1"/>
  <c r="L40" i="1"/>
  <c r="N40" i="1"/>
  <c r="I41" i="1"/>
  <c r="K41" i="1"/>
  <c r="L41" i="1"/>
  <c r="N41" i="1"/>
  <c r="I42" i="1"/>
  <c r="K42" i="1"/>
  <c r="L42" i="1"/>
  <c r="N42" i="1"/>
  <c r="I43" i="1"/>
  <c r="K43" i="1"/>
  <c r="L43" i="1"/>
  <c r="N43" i="1"/>
  <c r="I44" i="1"/>
  <c r="K44" i="1"/>
  <c r="L44" i="1"/>
  <c r="N44" i="1"/>
  <c r="I45" i="1"/>
  <c r="K45" i="1"/>
  <c r="L45" i="1"/>
  <c r="N45" i="1"/>
  <c r="I46" i="1"/>
  <c r="K46" i="1"/>
  <c r="L46" i="1"/>
  <c r="N46" i="1"/>
  <c r="I47" i="1"/>
  <c r="K47" i="1"/>
  <c r="L47" i="1"/>
  <c r="N47" i="1"/>
  <c r="I48" i="1"/>
  <c r="K48" i="1"/>
  <c r="L48" i="1"/>
  <c r="N48" i="1"/>
  <c r="I49" i="1"/>
  <c r="K49" i="1"/>
  <c r="L49" i="1"/>
  <c r="N49" i="1"/>
  <c r="I50" i="1"/>
  <c r="K50" i="1"/>
  <c r="L50" i="1"/>
  <c r="N50" i="1"/>
  <c r="I51" i="1"/>
  <c r="K51" i="1"/>
  <c r="L51" i="1"/>
  <c r="N51" i="1"/>
  <c r="I52" i="1"/>
  <c r="K52" i="1"/>
  <c r="L52" i="1"/>
  <c r="N52" i="1"/>
  <c r="I53" i="1"/>
  <c r="K53" i="1"/>
  <c r="L53" i="1"/>
  <c r="N53" i="1"/>
  <c r="I54" i="1"/>
  <c r="K54" i="1"/>
  <c r="L54" i="1"/>
  <c r="N54" i="1"/>
  <c r="I55" i="1"/>
  <c r="K55" i="1"/>
  <c r="L55" i="1"/>
  <c r="N55" i="1"/>
  <c r="I56" i="1"/>
  <c r="K56" i="1"/>
  <c r="L56" i="1"/>
  <c r="N56" i="1"/>
  <c r="I57" i="1"/>
  <c r="K57" i="1"/>
  <c r="L57" i="1"/>
  <c r="N57" i="1"/>
  <c r="I58" i="1"/>
  <c r="K58" i="1"/>
  <c r="L58" i="1"/>
  <c r="N58" i="1"/>
  <c r="I59" i="1"/>
  <c r="K59" i="1"/>
  <c r="L59" i="1"/>
  <c r="N59" i="1"/>
  <c r="I60" i="1"/>
  <c r="K60" i="1"/>
  <c r="L60" i="1"/>
  <c r="N60" i="1"/>
  <c r="I61" i="1"/>
  <c r="K61" i="1"/>
  <c r="L61" i="1"/>
  <c r="N61" i="1"/>
  <c r="I62" i="1"/>
  <c r="K62" i="1"/>
  <c r="L62" i="1"/>
  <c r="N62" i="1"/>
  <c r="I63" i="1"/>
  <c r="K63" i="1"/>
  <c r="L63" i="1"/>
  <c r="N63" i="1"/>
  <c r="I64" i="1"/>
  <c r="K64" i="1"/>
  <c r="L64" i="1"/>
  <c r="N64" i="1"/>
  <c r="I65" i="1"/>
  <c r="K65" i="1"/>
  <c r="L65" i="1"/>
  <c r="N65" i="1"/>
  <c r="I66" i="1"/>
  <c r="K66" i="1"/>
  <c r="L66" i="1"/>
  <c r="N66" i="1"/>
  <c r="I67" i="1"/>
  <c r="K67" i="1"/>
  <c r="L67" i="1"/>
  <c r="N67" i="1"/>
  <c r="I68" i="1"/>
  <c r="K68" i="1"/>
  <c r="L68" i="1"/>
  <c r="N68" i="1"/>
  <c r="I69" i="1"/>
  <c r="K69" i="1"/>
  <c r="L69" i="1"/>
  <c r="N69" i="1"/>
  <c r="I70" i="1"/>
  <c r="K70" i="1"/>
  <c r="L70" i="1"/>
  <c r="N70" i="1"/>
  <c r="I71" i="1"/>
  <c r="K71" i="1"/>
  <c r="L71" i="1"/>
  <c r="N71" i="1"/>
  <c r="I72" i="1"/>
  <c r="K72" i="1"/>
  <c r="L72" i="1"/>
  <c r="N72" i="1"/>
  <c r="I73" i="1"/>
  <c r="K73" i="1"/>
  <c r="L73" i="1"/>
  <c r="N73" i="1"/>
  <c r="I74" i="1"/>
  <c r="K74" i="1"/>
  <c r="L74" i="1"/>
  <c r="N74" i="1"/>
  <c r="I75" i="1"/>
  <c r="K75" i="1"/>
  <c r="L75" i="1"/>
  <c r="N75" i="1"/>
  <c r="I76" i="1"/>
  <c r="K76" i="1"/>
  <c r="L76" i="1"/>
  <c r="N76" i="1"/>
  <c r="I77" i="1"/>
  <c r="K77" i="1"/>
  <c r="L77" i="1"/>
  <c r="N77" i="1"/>
  <c r="I78" i="1"/>
  <c r="K78" i="1"/>
  <c r="L78" i="1"/>
  <c r="N78" i="1"/>
  <c r="I79" i="1"/>
  <c r="K79" i="1"/>
  <c r="L79" i="1"/>
  <c r="N79" i="1"/>
  <c r="I80" i="1"/>
  <c r="K80" i="1"/>
  <c r="L80" i="1"/>
  <c r="N80" i="1"/>
  <c r="I81" i="1"/>
  <c r="K81" i="1"/>
  <c r="L81" i="1"/>
  <c r="N81" i="1"/>
  <c r="I82" i="1"/>
  <c r="K82" i="1"/>
  <c r="L82" i="1"/>
  <c r="N82" i="1"/>
  <c r="I83" i="1"/>
  <c r="K83" i="1"/>
  <c r="L83" i="1"/>
  <c r="N83" i="1"/>
  <c r="I84" i="1"/>
  <c r="K84" i="1"/>
  <c r="L84" i="1"/>
  <c r="N84" i="1"/>
  <c r="I85" i="1"/>
  <c r="K85" i="1"/>
  <c r="L85" i="1"/>
  <c r="N85" i="1"/>
  <c r="I86" i="1"/>
  <c r="K86" i="1"/>
  <c r="L86" i="1"/>
  <c r="N86" i="1"/>
  <c r="I87" i="1"/>
  <c r="K87" i="1"/>
  <c r="L87" i="1"/>
  <c r="N87" i="1"/>
  <c r="I88" i="1"/>
  <c r="K88" i="1"/>
  <c r="L88" i="1"/>
  <c r="N88" i="1"/>
  <c r="I89" i="1"/>
  <c r="K89" i="1"/>
  <c r="L89" i="1"/>
  <c r="N89" i="1"/>
  <c r="I90" i="1"/>
  <c r="K90" i="1"/>
  <c r="L90" i="1"/>
  <c r="N90" i="1"/>
  <c r="I91" i="1"/>
  <c r="K91" i="1"/>
  <c r="L91" i="1"/>
  <c r="N91" i="1"/>
  <c r="I92" i="1"/>
  <c r="K92" i="1"/>
  <c r="L92" i="1"/>
  <c r="N92" i="1"/>
  <c r="I93" i="1"/>
  <c r="K93" i="1"/>
  <c r="L93" i="1"/>
  <c r="N93" i="1"/>
  <c r="I94" i="1"/>
  <c r="K94" i="1"/>
  <c r="L94" i="1"/>
  <c r="N94" i="1"/>
  <c r="I95" i="1"/>
  <c r="K95" i="1"/>
  <c r="L95" i="1"/>
  <c r="N95" i="1"/>
  <c r="I96" i="1"/>
  <c r="K96" i="1"/>
  <c r="L96" i="1"/>
  <c r="N96" i="1"/>
  <c r="I97" i="1"/>
  <c r="K97" i="1"/>
  <c r="L97" i="1"/>
  <c r="N97" i="1"/>
  <c r="I98" i="1"/>
  <c r="K98" i="1"/>
  <c r="L98" i="1"/>
  <c r="N98" i="1"/>
  <c r="I99" i="1"/>
  <c r="K99" i="1"/>
  <c r="L99" i="1"/>
  <c r="N99" i="1"/>
  <c r="I100" i="1"/>
  <c r="K100" i="1"/>
  <c r="L100" i="1"/>
  <c r="N100" i="1"/>
  <c r="I101" i="1"/>
  <c r="K101" i="1"/>
  <c r="L101" i="1"/>
  <c r="N101" i="1"/>
  <c r="I102" i="1"/>
  <c r="K102" i="1"/>
  <c r="L102" i="1"/>
  <c r="N102" i="1"/>
  <c r="I103" i="1"/>
  <c r="K103" i="1"/>
  <c r="L103" i="1"/>
  <c r="N103" i="1"/>
  <c r="I104" i="1"/>
  <c r="K104" i="1"/>
  <c r="L104" i="1"/>
  <c r="N104" i="1"/>
  <c r="I105" i="1"/>
  <c r="K105" i="1"/>
  <c r="L105" i="1"/>
  <c r="N105" i="1"/>
  <c r="I106" i="1"/>
  <c r="K106" i="1"/>
  <c r="L106" i="1"/>
  <c r="N106" i="1"/>
  <c r="I107" i="1"/>
  <c r="K107" i="1"/>
  <c r="L107" i="1"/>
  <c r="N107" i="1"/>
  <c r="I108" i="1"/>
  <c r="K108" i="1"/>
  <c r="L108" i="1"/>
  <c r="N108" i="1"/>
  <c r="I109" i="1"/>
  <c r="K109" i="1"/>
  <c r="L109" i="1"/>
  <c r="N109" i="1"/>
  <c r="I110" i="1"/>
  <c r="K110" i="1"/>
  <c r="L110" i="1"/>
  <c r="N110" i="1"/>
  <c r="I111" i="1"/>
  <c r="K111" i="1"/>
  <c r="L111" i="1"/>
  <c r="N111" i="1"/>
  <c r="I112" i="1"/>
  <c r="K112" i="1"/>
  <c r="L112" i="1"/>
  <c r="N112" i="1"/>
  <c r="I113" i="1"/>
  <c r="K113" i="1"/>
  <c r="L113" i="1"/>
  <c r="N113" i="1"/>
  <c r="I114" i="1"/>
  <c r="K114" i="1"/>
  <c r="L114" i="1"/>
  <c r="N114" i="1"/>
  <c r="I115" i="1"/>
  <c r="K115" i="1"/>
  <c r="L115" i="1"/>
  <c r="N115" i="1"/>
  <c r="I116" i="1"/>
  <c r="K116" i="1"/>
  <c r="L116" i="1"/>
  <c r="N116" i="1"/>
  <c r="I117" i="1"/>
  <c r="K117" i="1"/>
  <c r="L117" i="1"/>
  <c r="N117" i="1"/>
  <c r="I118" i="1"/>
  <c r="K118" i="1"/>
  <c r="L118" i="1"/>
  <c r="N118" i="1"/>
  <c r="I119" i="1"/>
  <c r="K119" i="1"/>
  <c r="L119" i="1"/>
  <c r="N119" i="1"/>
  <c r="I120" i="1"/>
  <c r="K120" i="1"/>
  <c r="L120" i="1"/>
  <c r="N120" i="1"/>
  <c r="I121" i="1"/>
  <c r="K121" i="1"/>
  <c r="L121" i="1"/>
  <c r="N121" i="1"/>
  <c r="I122" i="1"/>
  <c r="K122" i="1"/>
  <c r="L122" i="1"/>
  <c r="N122" i="1"/>
  <c r="I123" i="1"/>
  <c r="K123" i="1"/>
  <c r="L123" i="1"/>
  <c r="N123" i="1"/>
  <c r="I124" i="1"/>
  <c r="K124" i="1"/>
  <c r="L124" i="1"/>
  <c r="N124" i="1"/>
  <c r="I125" i="1"/>
  <c r="K125" i="1"/>
  <c r="L125" i="1"/>
  <c r="N125" i="1"/>
  <c r="I126" i="1"/>
  <c r="K126" i="1"/>
  <c r="L126" i="1"/>
  <c r="N126" i="1"/>
  <c r="I127" i="1"/>
  <c r="K127" i="1"/>
  <c r="L127" i="1"/>
  <c r="N127" i="1"/>
  <c r="I128" i="1"/>
  <c r="K128" i="1"/>
  <c r="L128" i="1"/>
  <c r="N128" i="1"/>
  <c r="I129" i="1"/>
  <c r="K129" i="1"/>
  <c r="L129" i="1"/>
  <c r="N129" i="1"/>
  <c r="I130" i="1"/>
  <c r="K130" i="1"/>
  <c r="L130" i="1"/>
  <c r="N130" i="1"/>
  <c r="I131" i="1"/>
  <c r="K131" i="1"/>
  <c r="L131" i="1"/>
  <c r="N131" i="1"/>
  <c r="I132" i="1"/>
  <c r="K132" i="1"/>
  <c r="L132" i="1"/>
  <c r="N132" i="1"/>
  <c r="I133" i="1"/>
  <c r="K133" i="1"/>
  <c r="L133" i="1"/>
  <c r="N133" i="1"/>
  <c r="I134" i="1"/>
  <c r="K134" i="1"/>
  <c r="L134" i="1"/>
  <c r="N134" i="1"/>
  <c r="I135" i="1"/>
  <c r="K135" i="1"/>
  <c r="L135" i="1"/>
  <c r="N135" i="1"/>
  <c r="I136" i="1"/>
  <c r="K136" i="1"/>
  <c r="L136" i="1"/>
  <c r="N136" i="1"/>
  <c r="I137" i="1"/>
  <c r="K137" i="1"/>
  <c r="L137" i="1"/>
  <c r="N137" i="1"/>
  <c r="I138" i="1"/>
  <c r="K138" i="1"/>
  <c r="L138" i="1"/>
  <c r="N138" i="1"/>
  <c r="I139" i="1"/>
  <c r="K139" i="1"/>
  <c r="L139" i="1"/>
  <c r="N139" i="1"/>
  <c r="I140" i="1"/>
  <c r="K140" i="1"/>
  <c r="L140" i="1"/>
  <c r="N140" i="1"/>
  <c r="I141" i="1"/>
  <c r="K141" i="1"/>
  <c r="L141" i="1"/>
  <c r="N141" i="1"/>
  <c r="I142" i="1"/>
  <c r="K142" i="1"/>
  <c r="L142" i="1"/>
  <c r="N142" i="1"/>
  <c r="I143" i="1"/>
  <c r="K143" i="1"/>
  <c r="L143" i="1"/>
  <c r="N143" i="1"/>
  <c r="I144" i="1"/>
  <c r="K144" i="1"/>
  <c r="L144" i="1"/>
  <c r="N144" i="1"/>
  <c r="I145" i="1"/>
  <c r="K145" i="1"/>
  <c r="L145" i="1"/>
  <c r="N145" i="1"/>
  <c r="I146" i="1"/>
  <c r="K146" i="1"/>
  <c r="L146" i="1"/>
  <c r="N146" i="1"/>
  <c r="I147" i="1"/>
  <c r="K147" i="1"/>
  <c r="L147" i="1"/>
  <c r="N147" i="1"/>
  <c r="I148" i="1"/>
  <c r="K148" i="1"/>
  <c r="L148" i="1"/>
  <c r="N148" i="1"/>
  <c r="I149" i="1"/>
  <c r="K149" i="1"/>
  <c r="L149" i="1"/>
  <c r="N149" i="1"/>
  <c r="I150" i="1"/>
  <c r="K150" i="1"/>
  <c r="L150" i="1"/>
  <c r="N150" i="1"/>
  <c r="I151" i="1"/>
  <c r="K151" i="1"/>
  <c r="L151" i="1"/>
  <c r="N151" i="1"/>
  <c r="I152" i="1"/>
  <c r="K152" i="1"/>
  <c r="L152" i="1"/>
  <c r="N152" i="1"/>
  <c r="I153" i="1"/>
  <c r="K153" i="1"/>
  <c r="L153" i="1"/>
  <c r="N153" i="1"/>
  <c r="I154" i="1"/>
  <c r="K154" i="1"/>
  <c r="L154" i="1"/>
  <c r="N154" i="1"/>
  <c r="I155" i="1"/>
  <c r="K155" i="1"/>
  <c r="L155" i="1"/>
  <c r="N155" i="1"/>
  <c r="I156" i="1"/>
  <c r="K156" i="1"/>
  <c r="L156" i="1"/>
  <c r="N156" i="1"/>
  <c r="I157" i="1"/>
  <c r="K157" i="1"/>
  <c r="L157" i="1"/>
  <c r="N157" i="1"/>
  <c r="I158" i="1"/>
  <c r="K158" i="1"/>
  <c r="L158" i="1"/>
  <c r="N158" i="1"/>
  <c r="I159" i="1"/>
  <c r="K159" i="1"/>
  <c r="L159" i="1"/>
  <c r="N159" i="1"/>
  <c r="I160" i="1"/>
  <c r="K160" i="1"/>
  <c r="L160" i="1"/>
  <c r="N160" i="1"/>
  <c r="I161" i="1"/>
  <c r="K161" i="1"/>
  <c r="L161" i="1"/>
  <c r="N161" i="1"/>
  <c r="I162" i="1"/>
  <c r="K162" i="1"/>
  <c r="L162" i="1"/>
  <c r="N162" i="1"/>
  <c r="I163" i="1"/>
  <c r="K163" i="1"/>
  <c r="L163" i="1"/>
  <c r="N163" i="1"/>
  <c r="I164" i="1"/>
  <c r="K164" i="1"/>
  <c r="L164" i="1"/>
  <c r="N164" i="1"/>
  <c r="I165" i="1"/>
  <c r="K165" i="1"/>
  <c r="L165" i="1"/>
  <c r="N165" i="1"/>
  <c r="I166" i="1"/>
  <c r="K166" i="1"/>
  <c r="L166" i="1"/>
  <c r="N166" i="1"/>
  <c r="I167" i="1"/>
  <c r="K167" i="1"/>
  <c r="L167" i="1"/>
  <c r="N167" i="1"/>
  <c r="I168" i="1"/>
  <c r="K168" i="1"/>
  <c r="L168" i="1"/>
  <c r="N168" i="1"/>
  <c r="I169" i="1"/>
  <c r="K169" i="1"/>
  <c r="L169" i="1"/>
  <c r="N169" i="1"/>
  <c r="I170" i="1"/>
  <c r="K170" i="1"/>
  <c r="L170" i="1"/>
  <c r="N170" i="1"/>
  <c r="I171" i="1"/>
  <c r="K171" i="1"/>
  <c r="L171" i="1"/>
  <c r="N171" i="1"/>
  <c r="I172" i="1"/>
  <c r="K172" i="1"/>
  <c r="L172" i="1"/>
  <c r="N172" i="1"/>
  <c r="I173" i="1"/>
  <c r="K173" i="1"/>
  <c r="L173" i="1"/>
  <c r="N173" i="1"/>
  <c r="I174" i="1"/>
  <c r="K174" i="1"/>
  <c r="L174" i="1"/>
  <c r="N174" i="1"/>
  <c r="I175" i="1"/>
  <c r="K175" i="1"/>
  <c r="L175" i="1"/>
  <c r="N175" i="1"/>
  <c r="I176" i="1"/>
  <c r="K176" i="1"/>
  <c r="L176" i="1"/>
  <c r="N176" i="1"/>
  <c r="I177" i="1"/>
  <c r="K177" i="1"/>
  <c r="L177" i="1"/>
  <c r="N177" i="1"/>
  <c r="I178" i="1"/>
  <c r="K178" i="1"/>
  <c r="L178" i="1"/>
  <c r="N178" i="1"/>
  <c r="I179" i="1"/>
  <c r="K179" i="1"/>
  <c r="L179" i="1"/>
  <c r="N179" i="1"/>
  <c r="I180" i="1"/>
  <c r="K180" i="1"/>
  <c r="L180" i="1"/>
  <c r="N180" i="1"/>
  <c r="I181" i="1"/>
  <c r="K181" i="1"/>
  <c r="L181" i="1"/>
  <c r="N181" i="1"/>
  <c r="I182" i="1"/>
  <c r="K182" i="1"/>
  <c r="L182" i="1"/>
  <c r="N182" i="1"/>
  <c r="I183" i="1"/>
  <c r="K183" i="1"/>
  <c r="L183" i="1"/>
  <c r="N183" i="1"/>
  <c r="I184" i="1"/>
  <c r="K184" i="1"/>
  <c r="L184" i="1"/>
  <c r="N184" i="1"/>
  <c r="I185" i="1"/>
  <c r="K185" i="1"/>
  <c r="L185" i="1"/>
  <c r="N185" i="1"/>
  <c r="I186" i="1"/>
  <c r="K186" i="1"/>
  <c r="L186" i="1"/>
  <c r="N186" i="1"/>
  <c r="I187" i="1"/>
  <c r="K187" i="1"/>
  <c r="L187" i="1"/>
  <c r="N187" i="1"/>
  <c r="I188" i="1"/>
  <c r="K188" i="1"/>
  <c r="L188" i="1"/>
  <c r="N188" i="1"/>
  <c r="I189" i="1"/>
  <c r="K189" i="1"/>
  <c r="L189" i="1"/>
  <c r="N189" i="1"/>
  <c r="I190" i="1"/>
  <c r="K190" i="1"/>
  <c r="L190" i="1"/>
  <c r="N190" i="1"/>
  <c r="I191" i="1"/>
  <c r="K191" i="1"/>
  <c r="L191" i="1"/>
  <c r="N191" i="1"/>
  <c r="I192" i="1"/>
  <c r="K192" i="1"/>
  <c r="L192" i="1"/>
  <c r="N192" i="1"/>
  <c r="I193" i="1"/>
  <c r="K193" i="1"/>
  <c r="L193" i="1"/>
  <c r="N193" i="1"/>
  <c r="I194" i="1"/>
  <c r="K194" i="1"/>
  <c r="L194" i="1"/>
  <c r="N194" i="1"/>
  <c r="I195" i="1"/>
  <c r="K195" i="1"/>
  <c r="L195" i="1"/>
  <c r="N195" i="1"/>
  <c r="I196" i="1"/>
  <c r="K196" i="1"/>
  <c r="L196" i="1"/>
  <c r="N196" i="1"/>
  <c r="I197" i="1"/>
  <c r="K197" i="1"/>
  <c r="L197" i="1"/>
  <c r="N197" i="1"/>
  <c r="I198" i="1"/>
  <c r="K198" i="1"/>
  <c r="L198" i="1"/>
  <c r="N198" i="1"/>
  <c r="I199" i="1"/>
  <c r="K199" i="1"/>
  <c r="L199" i="1"/>
  <c r="N199" i="1"/>
  <c r="I200" i="1"/>
  <c r="K200" i="1"/>
  <c r="L200" i="1"/>
  <c r="N200" i="1"/>
  <c r="I201" i="1"/>
  <c r="K201" i="1"/>
  <c r="L201" i="1"/>
  <c r="N201" i="1"/>
  <c r="I202" i="1"/>
  <c r="K202" i="1"/>
  <c r="L202" i="1"/>
  <c r="N202" i="1"/>
  <c r="I203" i="1"/>
  <c r="K203" i="1"/>
  <c r="L203" i="1"/>
  <c r="N203" i="1"/>
  <c r="I204" i="1"/>
  <c r="K204" i="1"/>
  <c r="L204" i="1"/>
  <c r="N204" i="1"/>
  <c r="I205" i="1"/>
  <c r="K205" i="1"/>
  <c r="L205" i="1"/>
  <c r="N205" i="1"/>
  <c r="I206" i="1"/>
  <c r="K206" i="1"/>
  <c r="L206" i="1"/>
  <c r="N206" i="1"/>
  <c r="I207" i="1"/>
  <c r="K207" i="1"/>
  <c r="L207" i="1"/>
  <c r="N207" i="1"/>
  <c r="I208" i="1"/>
  <c r="K208" i="1"/>
  <c r="L208" i="1"/>
  <c r="N208" i="1"/>
  <c r="I209" i="1"/>
  <c r="K209" i="1"/>
  <c r="L209" i="1"/>
  <c r="N209" i="1"/>
  <c r="I210" i="1"/>
  <c r="K210" i="1"/>
  <c r="L210" i="1"/>
  <c r="N210" i="1"/>
  <c r="I211" i="1"/>
  <c r="K211" i="1"/>
  <c r="L211" i="1"/>
  <c r="N211" i="1"/>
  <c r="I212" i="1"/>
  <c r="K212" i="1"/>
  <c r="L212" i="1"/>
  <c r="N212" i="1"/>
  <c r="I213" i="1"/>
  <c r="K213" i="1"/>
  <c r="L213" i="1"/>
  <c r="N213" i="1"/>
  <c r="I214" i="1"/>
  <c r="K214" i="1"/>
  <c r="L214" i="1"/>
  <c r="N214" i="1"/>
  <c r="I215" i="1"/>
  <c r="K215" i="1"/>
  <c r="L215" i="1"/>
  <c r="N215" i="1"/>
  <c r="I216" i="1"/>
  <c r="K216" i="1"/>
  <c r="L216" i="1"/>
  <c r="N216" i="1"/>
  <c r="I217" i="1"/>
  <c r="K217" i="1"/>
  <c r="L217" i="1"/>
  <c r="N217" i="1"/>
  <c r="I218" i="1"/>
  <c r="K218" i="1"/>
  <c r="L218" i="1"/>
  <c r="N218" i="1"/>
  <c r="I219" i="1"/>
  <c r="K219" i="1"/>
  <c r="L219" i="1"/>
  <c r="N219" i="1"/>
  <c r="I220" i="1"/>
  <c r="K220" i="1"/>
  <c r="L220" i="1"/>
  <c r="N220" i="1"/>
  <c r="I221" i="1"/>
  <c r="K221" i="1"/>
  <c r="L221" i="1"/>
  <c r="N221" i="1"/>
  <c r="I222" i="1"/>
  <c r="K222" i="1"/>
  <c r="L222" i="1"/>
  <c r="N222" i="1"/>
  <c r="I223" i="1"/>
  <c r="K223" i="1"/>
  <c r="L223" i="1"/>
  <c r="N223" i="1"/>
  <c r="I224" i="1"/>
  <c r="K224" i="1"/>
  <c r="L224" i="1"/>
  <c r="N224" i="1"/>
  <c r="I225" i="1"/>
  <c r="K225" i="1"/>
  <c r="L225" i="1"/>
  <c r="N225" i="1"/>
  <c r="I226" i="1"/>
  <c r="K226" i="1"/>
  <c r="L226" i="1"/>
  <c r="N226" i="1"/>
  <c r="I227" i="1"/>
  <c r="K227" i="1"/>
  <c r="L227" i="1"/>
  <c r="N227" i="1"/>
  <c r="I228" i="1"/>
  <c r="K228" i="1"/>
  <c r="L228" i="1"/>
  <c r="N228" i="1"/>
  <c r="I229" i="1"/>
  <c r="K229" i="1"/>
  <c r="L229" i="1"/>
  <c r="N229" i="1"/>
  <c r="I230" i="1"/>
  <c r="K230" i="1"/>
  <c r="L230" i="1"/>
  <c r="N230" i="1"/>
  <c r="I231" i="1"/>
  <c r="K231" i="1"/>
  <c r="L231" i="1"/>
  <c r="N231" i="1"/>
  <c r="I232" i="1"/>
  <c r="K232" i="1"/>
  <c r="L232" i="1"/>
  <c r="N232" i="1"/>
  <c r="I233" i="1"/>
  <c r="K233" i="1"/>
  <c r="L233" i="1"/>
  <c r="N233" i="1"/>
  <c r="I234" i="1"/>
  <c r="K234" i="1"/>
  <c r="L234" i="1"/>
  <c r="N234" i="1"/>
  <c r="I235" i="1"/>
  <c r="K235" i="1"/>
  <c r="L235" i="1"/>
  <c r="N235" i="1"/>
  <c r="I236" i="1"/>
  <c r="K236" i="1"/>
  <c r="L236" i="1"/>
  <c r="N236" i="1"/>
  <c r="I237" i="1"/>
  <c r="K237" i="1"/>
  <c r="L237" i="1"/>
  <c r="N237" i="1"/>
  <c r="I238" i="1"/>
  <c r="K238" i="1"/>
  <c r="L238" i="1"/>
  <c r="N238" i="1"/>
  <c r="I239" i="1"/>
  <c r="K239" i="1"/>
  <c r="L239" i="1"/>
  <c r="N239" i="1"/>
  <c r="I240" i="1"/>
  <c r="K240" i="1"/>
  <c r="L240" i="1"/>
  <c r="N240" i="1"/>
  <c r="I241" i="1"/>
  <c r="K241" i="1"/>
  <c r="L241" i="1"/>
  <c r="N241" i="1"/>
  <c r="I242" i="1"/>
  <c r="K242" i="1"/>
  <c r="L242" i="1"/>
  <c r="N242" i="1"/>
  <c r="I243" i="1"/>
  <c r="K243" i="1"/>
  <c r="L243" i="1"/>
  <c r="N243" i="1"/>
  <c r="I244" i="1"/>
  <c r="K244" i="1"/>
  <c r="L244" i="1"/>
  <c r="N244" i="1"/>
  <c r="I245" i="1"/>
  <c r="K245" i="1"/>
  <c r="L245" i="1"/>
  <c r="N245" i="1"/>
  <c r="I246" i="1"/>
  <c r="K246" i="1"/>
  <c r="L246" i="1"/>
  <c r="N246" i="1"/>
  <c r="I247" i="1"/>
  <c r="K247" i="1"/>
  <c r="L247" i="1"/>
  <c r="N247" i="1"/>
  <c r="I248" i="1"/>
  <c r="K248" i="1"/>
  <c r="L248" i="1"/>
  <c r="N248" i="1"/>
  <c r="I249" i="1"/>
  <c r="K249" i="1"/>
  <c r="L249" i="1"/>
  <c r="N249" i="1"/>
  <c r="I250" i="1"/>
  <c r="K250" i="1"/>
  <c r="L250" i="1"/>
  <c r="N250" i="1"/>
  <c r="I251" i="1"/>
  <c r="K251" i="1"/>
  <c r="L251" i="1"/>
  <c r="N251" i="1"/>
  <c r="I252" i="1"/>
  <c r="K252" i="1"/>
  <c r="L252" i="1"/>
  <c r="N252" i="1"/>
  <c r="I253" i="1"/>
  <c r="K253" i="1"/>
  <c r="L253" i="1"/>
  <c r="N253" i="1"/>
  <c r="I254" i="1"/>
  <c r="K254" i="1"/>
  <c r="L254" i="1"/>
  <c r="N254" i="1"/>
  <c r="I255" i="1"/>
  <c r="K255" i="1"/>
  <c r="L255" i="1"/>
  <c r="N255" i="1"/>
  <c r="I256" i="1"/>
  <c r="K256" i="1"/>
  <c r="L256" i="1"/>
  <c r="N256" i="1"/>
  <c r="I257" i="1"/>
  <c r="K257" i="1"/>
  <c r="L257" i="1"/>
  <c r="N257" i="1"/>
  <c r="I258" i="1"/>
  <c r="K258" i="1"/>
  <c r="L258" i="1"/>
  <c r="N258" i="1"/>
  <c r="I259" i="1"/>
  <c r="K259" i="1"/>
  <c r="L259" i="1"/>
  <c r="N259" i="1"/>
  <c r="I260" i="1"/>
  <c r="K260" i="1"/>
  <c r="L260" i="1"/>
  <c r="N260" i="1"/>
  <c r="I261" i="1"/>
  <c r="K261" i="1"/>
  <c r="L261" i="1"/>
  <c r="N261" i="1"/>
  <c r="I262" i="1"/>
  <c r="K262" i="1"/>
  <c r="L262" i="1"/>
  <c r="N262" i="1"/>
  <c r="I263" i="1"/>
  <c r="K263" i="1"/>
  <c r="L263" i="1"/>
  <c r="N263" i="1"/>
  <c r="I264" i="1"/>
  <c r="K264" i="1"/>
  <c r="L264" i="1"/>
  <c r="N264" i="1"/>
  <c r="I265" i="1"/>
  <c r="K265" i="1"/>
  <c r="L265" i="1"/>
  <c r="N265" i="1"/>
  <c r="I266" i="1"/>
  <c r="K266" i="1"/>
  <c r="L266" i="1"/>
  <c r="N266" i="1"/>
  <c r="I267" i="1"/>
  <c r="K267" i="1"/>
  <c r="L267" i="1"/>
  <c r="N267" i="1"/>
  <c r="I268" i="1"/>
  <c r="K268" i="1"/>
  <c r="L268" i="1"/>
  <c r="N268" i="1"/>
  <c r="I269" i="1"/>
  <c r="K269" i="1"/>
  <c r="L269" i="1"/>
  <c r="N269" i="1"/>
  <c r="I270" i="1"/>
  <c r="K270" i="1"/>
  <c r="L270" i="1"/>
  <c r="N270" i="1"/>
  <c r="I271" i="1"/>
  <c r="K271" i="1"/>
  <c r="L271" i="1"/>
  <c r="N271" i="1"/>
  <c r="I272" i="1"/>
  <c r="K272" i="1"/>
  <c r="L272" i="1"/>
  <c r="N272" i="1"/>
  <c r="I273" i="1"/>
  <c r="K273" i="1"/>
  <c r="L273" i="1"/>
  <c r="N273" i="1"/>
  <c r="I274" i="1"/>
  <c r="K274" i="1"/>
  <c r="L274" i="1"/>
  <c r="N274" i="1"/>
  <c r="I275" i="1"/>
  <c r="K275" i="1"/>
  <c r="L275" i="1"/>
  <c r="N275" i="1"/>
  <c r="I276" i="1"/>
  <c r="K276" i="1"/>
  <c r="L276" i="1"/>
  <c r="N276" i="1"/>
  <c r="I277" i="1"/>
  <c r="K277" i="1"/>
  <c r="L277" i="1"/>
  <c r="N277" i="1"/>
  <c r="I278" i="1"/>
  <c r="K278" i="1"/>
  <c r="L278" i="1"/>
  <c r="N278" i="1"/>
  <c r="I279" i="1"/>
  <c r="K279" i="1"/>
  <c r="L279" i="1"/>
  <c r="N279" i="1"/>
  <c r="I280" i="1"/>
  <c r="K280" i="1"/>
  <c r="L280" i="1"/>
  <c r="N280" i="1"/>
  <c r="I281" i="1"/>
  <c r="K281" i="1"/>
  <c r="L281" i="1"/>
  <c r="N281" i="1"/>
  <c r="I282" i="1"/>
  <c r="K282" i="1"/>
  <c r="L282" i="1"/>
  <c r="N282" i="1"/>
  <c r="I283" i="1"/>
  <c r="K283" i="1"/>
  <c r="L283" i="1"/>
  <c r="N283" i="1"/>
  <c r="I284" i="1"/>
  <c r="K284" i="1"/>
  <c r="L284" i="1"/>
  <c r="N284" i="1"/>
  <c r="I285" i="1"/>
  <c r="K285" i="1"/>
  <c r="L285" i="1"/>
  <c r="N285" i="1"/>
  <c r="I286" i="1"/>
  <c r="K286" i="1"/>
  <c r="L286" i="1"/>
  <c r="N286" i="1"/>
  <c r="I287" i="1"/>
  <c r="K287" i="1"/>
  <c r="L287" i="1"/>
  <c r="N287" i="1"/>
  <c r="I288" i="1"/>
  <c r="K288" i="1"/>
  <c r="L288" i="1"/>
  <c r="N288" i="1"/>
  <c r="K7" i="1"/>
  <c r="I7" i="1"/>
  <c r="L7" i="1"/>
  <c r="N7" i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P9" i="2"/>
  <c r="R9" i="2"/>
  <c r="P10" i="2"/>
  <c r="R10" i="2"/>
  <c r="P11" i="2"/>
  <c r="R11" i="2"/>
  <c r="P12" i="2"/>
  <c r="R12" i="2"/>
  <c r="P13" i="2"/>
  <c r="R13" i="2"/>
  <c r="P14" i="2"/>
  <c r="R14" i="2"/>
  <c r="P15" i="2"/>
  <c r="R15" i="2"/>
  <c r="P16" i="2"/>
  <c r="R16" i="2"/>
  <c r="P17" i="2"/>
  <c r="R17" i="2"/>
  <c r="P18" i="2"/>
  <c r="R18" i="2"/>
  <c r="P19" i="2"/>
  <c r="R19" i="2"/>
  <c r="P20" i="2"/>
  <c r="R20" i="2"/>
  <c r="P21" i="2"/>
  <c r="R21" i="2"/>
  <c r="P22" i="2"/>
  <c r="R22" i="2"/>
  <c r="P23" i="2"/>
  <c r="R23" i="2"/>
  <c r="P24" i="2"/>
  <c r="R24" i="2"/>
  <c r="P25" i="2"/>
  <c r="R25" i="2"/>
  <c r="P26" i="2"/>
  <c r="R26" i="2"/>
  <c r="P27" i="2"/>
  <c r="R27" i="2"/>
  <c r="P28" i="2"/>
  <c r="R28" i="2"/>
  <c r="P29" i="2"/>
  <c r="S29" i="2" s="1"/>
  <c r="R29" i="2"/>
  <c r="P30" i="2"/>
  <c r="R30" i="2"/>
  <c r="P31" i="2"/>
  <c r="S31" i="2" s="1"/>
  <c r="R31" i="2"/>
  <c r="P32" i="2"/>
  <c r="R32" i="2"/>
  <c r="P33" i="2"/>
  <c r="S33" i="2" s="1"/>
  <c r="R33" i="2"/>
  <c r="P34" i="2"/>
  <c r="R34" i="2"/>
  <c r="P35" i="2"/>
  <c r="R35" i="2"/>
  <c r="P36" i="2"/>
  <c r="R36" i="2"/>
  <c r="P37" i="2"/>
  <c r="R37" i="2"/>
  <c r="P38" i="2"/>
  <c r="R38" i="2"/>
  <c r="P39" i="2"/>
  <c r="R39" i="2"/>
  <c r="P40" i="2"/>
  <c r="R40" i="2"/>
  <c r="P41" i="2"/>
  <c r="S41" i="2" s="1"/>
  <c r="R41" i="2"/>
  <c r="P42" i="2"/>
  <c r="R42" i="2"/>
  <c r="P43" i="2"/>
  <c r="R43" i="2"/>
  <c r="P44" i="2"/>
  <c r="R44" i="2"/>
  <c r="P45" i="2"/>
  <c r="S45" i="2" s="1"/>
  <c r="R45" i="2"/>
  <c r="P46" i="2"/>
  <c r="R46" i="2"/>
  <c r="P47" i="2"/>
  <c r="S47" i="2" s="1"/>
  <c r="R47" i="2"/>
  <c r="P48" i="2"/>
  <c r="R48" i="2"/>
  <c r="P49" i="2"/>
  <c r="S49" i="2" s="1"/>
  <c r="R49" i="2"/>
  <c r="P50" i="2"/>
  <c r="R50" i="2"/>
  <c r="P7" i="2"/>
  <c r="R7" i="2"/>
  <c r="P8" i="2"/>
  <c r="R8" i="2"/>
  <c r="R6" i="2"/>
  <c r="P6" i="2"/>
  <c r="S6" i="2" l="1"/>
  <c r="S7" i="2"/>
  <c r="S17" i="2"/>
  <c r="S8" i="2"/>
  <c r="S38" i="2"/>
  <c r="S36" i="2"/>
  <c r="S22" i="2"/>
  <c r="S20" i="2"/>
  <c r="S15" i="2"/>
  <c r="S13" i="2"/>
  <c r="S9" i="2"/>
  <c r="K6" i="2"/>
  <c r="S35" i="2"/>
  <c r="S25" i="2"/>
  <c r="S19" i="2"/>
  <c r="S43" i="2"/>
  <c r="S30" i="2"/>
  <c r="S28" i="2"/>
  <c r="S23" i="2"/>
  <c r="S21" i="2"/>
  <c r="S11" i="2"/>
  <c r="S46" i="2"/>
  <c r="S44" i="2"/>
  <c r="S39" i="2"/>
  <c r="S37" i="2"/>
  <c r="S27" i="2"/>
  <c r="S14" i="2"/>
  <c r="S12" i="2"/>
  <c r="S50" i="2"/>
  <c r="S42" i="2"/>
  <c r="S34" i="2"/>
  <c r="S26" i="2"/>
  <c r="S18" i="2"/>
  <c r="S10" i="2"/>
  <c r="S48" i="2"/>
  <c r="S40" i="2"/>
  <c r="S32" i="2"/>
  <c r="S24" i="2"/>
  <c r="S16" i="2"/>
  <c r="G54" i="4"/>
  <c r="G56" i="4"/>
  <c r="A9" i="4"/>
  <c r="A10" i="4"/>
  <c r="A11" i="4"/>
  <c r="A13" i="4"/>
  <c r="A12" i="4"/>
  <c r="F4" i="3"/>
  <c r="H13" i="4" l="1"/>
  <c r="H11" i="4"/>
  <c r="H9" i="4"/>
  <c r="H10" i="4"/>
  <c r="G58" i="4"/>
  <c r="H58" i="4" s="1"/>
  <c r="G57" i="4"/>
  <c r="H57" i="4" s="1"/>
  <c r="G55" i="4"/>
  <c r="H55" i="4" s="1"/>
  <c r="H12" i="4"/>
  <c r="H14" i="4"/>
  <c r="H54" i="4"/>
  <c r="G53" i="4"/>
  <c r="H53" i="4" s="1"/>
  <c r="H56" i="4"/>
  <c r="J9" i="4" l="1"/>
  <c r="H59" i="4"/>
  <c r="J12" i="4"/>
  <c r="J13" i="4"/>
  <c r="J11" i="4"/>
  <c r="J10" i="4"/>
  <c r="E14" i="4" l="1"/>
  <c r="C58" i="4"/>
  <c r="E58" i="4" l="1"/>
  <c r="D59" i="4"/>
  <c r="K15" i="4"/>
  <c r="C18" i="4"/>
  <c r="E59" i="4" l="1"/>
  <c r="D19" i="4"/>
  <c r="E15" i="4"/>
</calcChain>
</file>

<file path=xl/sharedStrings.xml><?xml version="1.0" encoding="utf-8"?>
<sst xmlns="http://schemas.openxmlformats.org/spreadsheetml/2006/main" count="867" uniqueCount="556">
  <si>
    <t>NR</t>
  </si>
  <si>
    <t>NACHNAME</t>
  </si>
  <si>
    <t>VORNAME</t>
  </si>
  <si>
    <t>GEBURTSDATUM</t>
  </si>
  <si>
    <t>LAUFZEIT</t>
  </si>
  <si>
    <t>Aebi</t>
  </si>
  <si>
    <t>Beat</t>
  </si>
  <si>
    <t>Martin</t>
  </si>
  <si>
    <t>Aemisegger</t>
  </si>
  <si>
    <t>Urs</t>
  </si>
  <si>
    <t>Agerer</t>
  </si>
  <si>
    <t>Bettina</t>
  </si>
  <si>
    <t>Akkaya</t>
  </si>
  <si>
    <t>Kemal</t>
  </si>
  <si>
    <t>Alinjak</t>
  </si>
  <si>
    <t>Ivan</t>
  </si>
  <si>
    <t>Allgäuer</t>
  </si>
  <si>
    <t>Kathrin</t>
  </si>
  <si>
    <t>Ammann</t>
  </si>
  <si>
    <t>Matthias</t>
  </si>
  <si>
    <t>Monika</t>
  </si>
  <si>
    <t>Andexlinger</t>
  </si>
  <si>
    <t>Vera</t>
  </si>
  <si>
    <t>Balzer</t>
  </si>
  <si>
    <t>Michael</t>
  </si>
  <si>
    <t>Bargetze</t>
  </si>
  <si>
    <t>Sandra</t>
  </si>
  <si>
    <t>Barras</t>
  </si>
  <si>
    <t>Monique</t>
  </si>
  <si>
    <t>Battaglia</t>
  </si>
  <si>
    <t>Patrizia</t>
  </si>
  <si>
    <t>Baumann</t>
  </si>
  <si>
    <t>Jenny</t>
  </si>
  <si>
    <t>Beck</t>
  </si>
  <si>
    <t>Belinda</t>
  </si>
  <si>
    <t>Claudio</t>
  </si>
  <si>
    <t>Esther</t>
  </si>
  <si>
    <t>Jürgen</t>
  </si>
  <si>
    <t>Roman</t>
  </si>
  <si>
    <t>Sonja</t>
  </si>
  <si>
    <t>Vivien</t>
  </si>
  <si>
    <t>Belleville</t>
  </si>
  <si>
    <t>Prisca</t>
  </si>
  <si>
    <t>Bellotto</t>
  </si>
  <si>
    <t>Mirca</t>
  </si>
  <si>
    <t>Berger</t>
  </si>
  <si>
    <t>Adrian</t>
  </si>
  <si>
    <t>Barbara</t>
  </si>
  <si>
    <t>Ruth</t>
  </si>
  <si>
    <t>Sandro</t>
  </si>
  <si>
    <t>Bernegger</t>
  </si>
  <si>
    <t>Marion</t>
  </si>
  <si>
    <t>Patric</t>
  </si>
  <si>
    <t>Berry</t>
  </si>
  <si>
    <t>Richard</t>
  </si>
  <si>
    <t>Biedermann</t>
  </si>
  <si>
    <t>Daniela</t>
  </si>
  <si>
    <t>Bischoff</t>
  </si>
  <si>
    <t>Stefan</t>
  </si>
  <si>
    <t>Bislin</t>
  </si>
  <si>
    <t>Simon</t>
  </si>
  <si>
    <t>Bitgen</t>
  </si>
  <si>
    <t>Remziye</t>
  </si>
  <si>
    <t>Blasi</t>
  </si>
  <si>
    <t>Ylenia</t>
  </si>
  <si>
    <t>Bokstaller</t>
  </si>
  <si>
    <t>Mathias</t>
  </si>
  <si>
    <t>Bonvecchio</t>
  </si>
  <si>
    <t>Brendle</t>
  </si>
  <si>
    <t>Cornelia</t>
  </si>
  <si>
    <t>Karin</t>
  </si>
  <si>
    <t>Brenner</t>
  </si>
  <si>
    <t>Büchel</t>
  </si>
  <si>
    <t>Carina</t>
  </si>
  <si>
    <t>Marco</t>
  </si>
  <si>
    <t>Veronika</t>
  </si>
  <si>
    <t>Bühler</t>
  </si>
  <si>
    <t>Yvonne</t>
  </si>
  <si>
    <t>Burkhalter</t>
  </si>
  <si>
    <t>Cêdric</t>
  </si>
  <si>
    <t>Buschor</t>
  </si>
  <si>
    <t>Manuela</t>
  </si>
  <si>
    <t>Candreia</t>
  </si>
  <si>
    <t>Judith</t>
  </si>
  <si>
    <t>Casale</t>
  </si>
  <si>
    <t>Carmelo</t>
  </si>
  <si>
    <t>Casanova</t>
  </si>
  <si>
    <t>Regula</t>
  </si>
  <si>
    <t>D'Angeli</t>
  </si>
  <si>
    <t>Loredana</t>
  </si>
  <si>
    <t>Damianou</t>
  </si>
  <si>
    <t>Dehedin</t>
  </si>
  <si>
    <t>Frederic</t>
  </si>
  <si>
    <t>Di Benedetto</t>
  </si>
  <si>
    <t>Stefanie</t>
  </si>
  <si>
    <t>Dietrich</t>
  </si>
  <si>
    <t>Katrin</t>
  </si>
  <si>
    <t>Dinner</t>
  </si>
  <si>
    <t>Isabelle</t>
  </si>
  <si>
    <t>Donatz</t>
  </si>
  <si>
    <t>Serge</t>
  </si>
  <si>
    <t>Düsel</t>
  </si>
  <si>
    <t>Eberle</t>
  </si>
  <si>
    <t>Nadja</t>
  </si>
  <si>
    <t>Peter</t>
  </si>
  <si>
    <t>Eggenberger</t>
  </si>
  <si>
    <t>Marlies</t>
  </si>
  <si>
    <t>Egger</t>
  </si>
  <si>
    <t>Daniel</t>
  </si>
  <si>
    <t>Eichmann</t>
  </si>
  <si>
    <t>Nicole</t>
  </si>
  <si>
    <t>Ender</t>
  </si>
  <si>
    <t>Petra</t>
  </si>
  <si>
    <t>Felder</t>
  </si>
  <si>
    <t>Tanja</t>
  </si>
  <si>
    <t>Fetz</t>
  </si>
  <si>
    <t>Fischer</t>
  </si>
  <si>
    <t>Foser</t>
  </si>
  <si>
    <t>Frick</t>
  </si>
  <si>
    <t>Johannes</t>
  </si>
  <si>
    <t>Mario</t>
  </si>
  <si>
    <t>Susannne</t>
  </si>
  <si>
    <t>Thomas</t>
  </si>
  <si>
    <t>Wenzel</t>
  </si>
  <si>
    <t>Frommelt</t>
  </si>
  <si>
    <t>Diana</t>
  </si>
  <si>
    <t>Roland</t>
  </si>
  <si>
    <t>Fuchs</t>
  </si>
  <si>
    <t>Patrick</t>
  </si>
  <si>
    <t>Sven</t>
  </si>
  <si>
    <t>Gabathuler</t>
  </si>
  <si>
    <t>Pascal</t>
  </si>
  <si>
    <t>Galiagusis</t>
  </si>
  <si>
    <t>Helena</t>
  </si>
  <si>
    <t>Gallo</t>
  </si>
  <si>
    <t>Mischel</t>
  </si>
  <si>
    <t>Gantenbein</t>
  </si>
  <si>
    <t>Roger</t>
  </si>
  <si>
    <t>Gassner</t>
  </si>
  <si>
    <t>Arno</t>
  </si>
  <si>
    <t>Claudia</t>
  </si>
  <si>
    <t>Dieter</t>
  </si>
  <si>
    <t>Gottfried</t>
  </si>
  <si>
    <t>Gaug</t>
  </si>
  <si>
    <t>Geel</t>
  </si>
  <si>
    <t>Gerner</t>
  </si>
  <si>
    <t>Andreas</t>
  </si>
  <si>
    <t>Renate</t>
  </si>
  <si>
    <t>Giacommelli</t>
  </si>
  <si>
    <t>Gloor</t>
  </si>
  <si>
    <t>Christian</t>
  </si>
  <si>
    <t>Göldi</t>
  </si>
  <si>
    <t>Grande</t>
  </si>
  <si>
    <t>Isabel</t>
  </si>
  <si>
    <t>Graziano</t>
  </si>
  <si>
    <t>Carmelina</t>
  </si>
  <si>
    <t>Greuter</t>
  </si>
  <si>
    <t>Gunsch</t>
  </si>
  <si>
    <t>Sabine</t>
  </si>
  <si>
    <t>Güpfert</t>
  </si>
  <si>
    <t>Gygax</t>
  </si>
  <si>
    <t>Susanne</t>
  </si>
  <si>
    <t>Hagmann</t>
  </si>
  <si>
    <t>Hanselmann</t>
  </si>
  <si>
    <t>Helen</t>
  </si>
  <si>
    <t>Hardegger</t>
  </si>
  <si>
    <t>Harrer</t>
  </si>
  <si>
    <t>Hasler</t>
  </si>
  <si>
    <t>Dietmar</t>
  </si>
  <si>
    <t>Heeb</t>
  </si>
  <si>
    <t>Hefti</t>
  </si>
  <si>
    <t>Brigitte</t>
  </si>
  <si>
    <t>Heidegger</t>
  </si>
  <si>
    <t>Moritz</t>
  </si>
  <si>
    <t>Heinemeyer</t>
  </si>
  <si>
    <t>Tobias</t>
  </si>
  <si>
    <t>Hermann</t>
  </si>
  <si>
    <t>Herzog</t>
  </si>
  <si>
    <t>Hilbe</t>
  </si>
  <si>
    <t>Evelyne</t>
  </si>
  <si>
    <t>Hitz</t>
  </si>
  <si>
    <t>Martina</t>
  </si>
  <si>
    <t>Hobi</t>
  </si>
  <si>
    <t>Silvia</t>
  </si>
  <si>
    <t>Hofmänner</t>
  </si>
  <si>
    <t>Kurt</t>
  </si>
  <si>
    <t>Huber</t>
  </si>
  <si>
    <t>Melanie</t>
  </si>
  <si>
    <t>Hürlimann</t>
  </si>
  <si>
    <t>Markus</t>
  </si>
  <si>
    <t>Inhelder</t>
  </si>
  <si>
    <t>Iten</t>
  </si>
  <si>
    <t>Ivanic</t>
  </si>
  <si>
    <t>Susi</t>
  </si>
  <si>
    <t>Jecklin</t>
  </si>
  <si>
    <t>Jungi</t>
  </si>
  <si>
    <t>Anita</t>
  </si>
  <si>
    <t>Kaiser</t>
  </si>
  <si>
    <t>Florian</t>
  </si>
  <si>
    <t>Kaufmann</t>
  </si>
  <si>
    <t>Catherine</t>
  </si>
  <si>
    <t>Clarissa</t>
  </si>
  <si>
    <t>Vanessa</t>
  </si>
  <si>
    <t>Keller</t>
  </si>
  <si>
    <t>Carmen</t>
  </si>
  <si>
    <t>Kesseli</t>
  </si>
  <si>
    <t>Jaqueline</t>
  </si>
  <si>
    <t>Kieber</t>
  </si>
  <si>
    <t>Evelyn</t>
  </si>
  <si>
    <t>Kind</t>
  </si>
  <si>
    <t>Rebecca</t>
  </si>
  <si>
    <t>Kindle</t>
  </si>
  <si>
    <t>Knöpfel</t>
  </si>
  <si>
    <t>Kotsis</t>
  </si>
  <si>
    <t>Kowalski</t>
  </si>
  <si>
    <t>Miriam</t>
  </si>
  <si>
    <t>Kranz</t>
  </si>
  <si>
    <t>Kerstin</t>
  </si>
  <si>
    <t>Küng</t>
  </si>
  <si>
    <t>Ramon</t>
  </si>
  <si>
    <t>Lang</t>
  </si>
  <si>
    <t>Rainer</t>
  </si>
  <si>
    <t>Lardi</t>
  </si>
  <si>
    <t>Lenherr</t>
  </si>
  <si>
    <t>Ralf</t>
  </si>
  <si>
    <t>Leone</t>
  </si>
  <si>
    <t>Sonia</t>
  </si>
  <si>
    <t>Loacker</t>
  </si>
  <si>
    <t>Lüttgen</t>
  </si>
  <si>
    <t>Bianca</t>
  </si>
  <si>
    <t>Majal</t>
  </si>
  <si>
    <t>Marock</t>
  </si>
  <si>
    <t>Laetitia</t>
  </si>
  <si>
    <t>Marty</t>
  </si>
  <si>
    <t>Bruno</t>
  </si>
  <si>
    <t>Marxer</t>
  </si>
  <si>
    <t>Andrea</t>
  </si>
  <si>
    <t>Frank</t>
  </si>
  <si>
    <t>Heike</t>
  </si>
  <si>
    <t>Mascetti</t>
  </si>
  <si>
    <t>Marc</t>
  </si>
  <si>
    <t>Matt</t>
  </si>
  <si>
    <t>Reinhard</t>
  </si>
  <si>
    <t>Uwe</t>
  </si>
  <si>
    <t>Mayerhofer</t>
  </si>
  <si>
    <t>Dagmar</t>
  </si>
  <si>
    <t>Mazzotta</t>
  </si>
  <si>
    <t>Marilena</t>
  </si>
  <si>
    <t>Meier</t>
  </si>
  <si>
    <t>Franziska</t>
  </si>
  <si>
    <t>Meli</t>
  </si>
  <si>
    <t>Patrik</t>
  </si>
  <si>
    <t>Morger</t>
  </si>
  <si>
    <t>Heidi</t>
  </si>
  <si>
    <t>Mörtl</t>
  </si>
  <si>
    <t>Moser</t>
  </si>
  <si>
    <t>Eliane</t>
  </si>
  <si>
    <t>Müller</t>
  </si>
  <si>
    <t>Alexander</t>
  </si>
  <si>
    <t>Mündle</t>
  </si>
  <si>
    <t>Näff</t>
  </si>
  <si>
    <t>Andrew</t>
  </si>
  <si>
    <t>Näscher</t>
  </si>
  <si>
    <t>Nguyen</t>
  </si>
  <si>
    <t>Lieu</t>
  </si>
  <si>
    <t>Nigg</t>
  </si>
  <si>
    <t>Nadine</t>
  </si>
  <si>
    <t>Nutt</t>
  </si>
  <si>
    <t>Myriam</t>
  </si>
  <si>
    <t>Oberholzer</t>
  </si>
  <si>
    <t>Fabia</t>
  </si>
  <si>
    <t>Oberhuber</t>
  </si>
  <si>
    <t>Stephan</t>
  </si>
  <si>
    <t>Oehri</t>
  </si>
  <si>
    <t>Valérie</t>
  </si>
  <si>
    <t>Oehry</t>
  </si>
  <si>
    <t>Oezsu</t>
  </si>
  <si>
    <t>Banu</t>
  </si>
  <si>
    <t>Ogg</t>
  </si>
  <si>
    <t>Janine</t>
  </si>
  <si>
    <t>Padun</t>
  </si>
  <si>
    <t>Pirchl</t>
  </si>
  <si>
    <t>Pompilii</t>
  </si>
  <si>
    <t>Puopolo</t>
  </si>
  <si>
    <t>Pino</t>
  </si>
  <si>
    <t>Pürstl</t>
  </si>
  <si>
    <t>Marianne</t>
  </si>
  <si>
    <t>Quirici</t>
  </si>
  <si>
    <t>Rehfeld</t>
  </si>
  <si>
    <t>Ute</t>
  </si>
  <si>
    <t>Reich</t>
  </si>
  <si>
    <t>Reichen</t>
  </si>
  <si>
    <t>Rhyner</t>
  </si>
  <si>
    <t>Nora</t>
  </si>
  <si>
    <t>Rissi</t>
  </si>
  <si>
    <t>Ritter</t>
  </si>
  <si>
    <t>Rohner</t>
  </si>
  <si>
    <t>Rosselet</t>
  </si>
  <si>
    <t>Simone</t>
  </si>
  <si>
    <t>Roth</t>
  </si>
  <si>
    <t>Nathalie</t>
  </si>
  <si>
    <t>Rüdisühli</t>
  </si>
  <si>
    <t>Salzgeber</t>
  </si>
  <si>
    <t>Sauter</t>
  </si>
  <si>
    <t>Saxer</t>
  </si>
  <si>
    <t>Gabi</t>
  </si>
  <si>
    <t>Schädler</t>
  </si>
  <si>
    <t>Tamara</t>
  </si>
  <si>
    <t>Schenk</t>
  </si>
  <si>
    <t>Scherrer</t>
  </si>
  <si>
    <t>Schierscher</t>
  </si>
  <si>
    <t>Wolfgang</t>
  </si>
  <si>
    <t>Schlegel</t>
  </si>
  <si>
    <t>Schmellentin</t>
  </si>
  <si>
    <t>Schraner</t>
  </si>
  <si>
    <t>Schwendener</t>
  </si>
  <si>
    <t>Alex</t>
  </si>
  <si>
    <t>Hans</t>
  </si>
  <si>
    <t>Raphael</t>
  </si>
  <si>
    <t>Seifert</t>
  </si>
  <si>
    <t>Senn</t>
  </si>
  <si>
    <t>Astrid</t>
  </si>
  <si>
    <t>Softic</t>
  </si>
  <si>
    <t>Jasmin</t>
  </si>
  <si>
    <t>Sohler</t>
  </si>
  <si>
    <t>Marietta</t>
  </si>
  <si>
    <t>Sprenger</t>
  </si>
  <si>
    <t>Steger</t>
  </si>
  <si>
    <t>Steiner</t>
  </si>
  <si>
    <t>Stocker</t>
  </si>
  <si>
    <t>Stoop</t>
  </si>
  <si>
    <t>Chris</t>
  </si>
  <si>
    <t>Stricker</t>
  </si>
  <si>
    <t>Studer</t>
  </si>
  <si>
    <t>Mirjam</t>
  </si>
  <si>
    <t>Telser</t>
  </si>
  <si>
    <t>Thoma</t>
  </si>
  <si>
    <t>Thöny</t>
  </si>
  <si>
    <t>Tinner</t>
  </si>
  <si>
    <t>Christof</t>
  </si>
  <si>
    <t>Tischhauser</t>
  </si>
  <si>
    <t>Michèle</t>
  </si>
  <si>
    <t>Traversa</t>
  </si>
  <si>
    <t>Christine</t>
  </si>
  <si>
    <t>Troxler</t>
  </si>
  <si>
    <t>Tschütscher</t>
  </si>
  <si>
    <t>Unteregger</t>
  </si>
  <si>
    <t>Ruben</t>
  </si>
  <si>
    <t>Urfer</t>
  </si>
  <si>
    <t>Vaccariello</t>
  </si>
  <si>
    <t>Van Lenthe</t>
  </si>
  <si>
    <t>Ronald</t>
  </si>
  <si>
    <t>Vedana</t>
  </si>
  <si>
    <t>Ursula</t>
  </si>
  <si>
    <t>Vetsch</t>
  </si>
  <si>
    <t>Visintainer</t>
  </si>
  <si>
    <t>Romano</t>
  </si>
  <si>
    <t>Vlcek</t>
  </si>
  <si>
    <t>Vogt</t>
  </si>
  <si>
    <t>Angelika</t>
  </si>
  <si>
    <t>Maria</t>
  </si>
  <si>
    <t>Walser</t>
  </si>
  <si>
    <t>Mark</t>
  </si>
  <si>
    <t>Walt</t>
  </si>
  <si>
    <t>Weder</t>
  </si>
  <si>
    <t>Wenaweser</t>
  </si>
  <si>
    <t>Arthur</t>
  </si>
  <si>
    <t>Ines</t>
  </si>
  <si>
    <t>Wille</t>
  </si>
  <si>
    <t>Ivo</t>
  </si>
  <si>
    <t>Wögerer</t>
  </si>
  <si>
    <t>Edi</t>
  </si>
  <si>
    <t>Wohlwend</t>
  </si>
  <si>
    <t>Yildiz</t>
  </si>
  <si>
    <t>Danis</t>
  </si>
  <si>
    <t>Zadravec</t>
  </si>
  <si>
    <t>Dijana</t>
  </si>
  <si>
    <t>Zeeb</t>
  </si>
  <si>
    <t>Zilian</t>
  </si>
  <si>
    <t>Natascha</t>
  </si>
  <si>
    <t>Aufgaben</t>
  </si>
  <si>
    <t>Nr</t>
  </si>
  <si>
    <t>Tour</t>
  </si>
  <si>
    <t>Startort</t>
  </si>
  <si>
    <t>Zielort</t>
  </si>
  <si>
    <t>Distanz</t>
  </si>
  <si>
    <t>Aufstieg</t>
  </si>
  <si>
    <t>Duennerntal</t>
  </si>
  <si>
    <t>Gaensbrunnen</t>
  </si>
  <si>
    <t>Solothurn</t>
  </si>
  <si>
    <t>alte Aare</t>
  </si>
  <si>
    <t>Biel</t>
  </si>
  <si>
    <t>Wasseramt</t>
  </si>
  <si>
    <t>Limpachtal</t>
  </si>
  <si>
    <t>Baetterkinden</t>
  </si>
  <si>
    <t>Bucheggberg</t>
  </si>
  <si>
    <t>Bielersee</t>
  </si>
  <si>
    <t>Seeland</t>
  </si>
  <si>
    <t>Fribourg</t>
  </si>
  <si>
    <t>Oberaargau</t>
  </si>
  <si>
    <t>Langenthal</t>
  </si>
  <si>
    <t>Lueg</t>
  </si>
  <si>
    <t>Burgdorf</t>
  </si>
  <si>
    <t>Luterbachtal</t>
  </si>
  <si>
    <t>Bern</t>
  </si>
  <si>
    <t>Fraubrunnenamt</t>
  </si>
  <si>
    <t>Murtensee</t>
  </si>
  <si>
    <t>Schiffenensee</t>
  </si>
  <si>
    <t>Schmitten</t>
  </si>
  <si>
    <t>Kerzers</t>
  </si>
  <si>
    <t>Guggisberg</t>
  </si>
  <si>
    <t>Schwarzenburg</t>
  </si>
  <si>
    <t>Roestigraben</t>
  </si>
  <si>
    <t>Guemmenen</t>
  </si>
  <si>
    <t>Kleinguemmenen</t>
  </si>
  <si>
    <t>Laengenberg</t>
  </si>
  <si>
    <t>Frienisberg</t>
  </si>
  <si>
    <t>Schwarzwasser</t>
  </si>
  <si>
    <t>Bernumfahrung</t>
  </si>
  <si>
    <t>Buempliz</t>
  </si>
  <si>
    <t>Guerbetal</t>
  </si>
  <si>
    <t>Thun</t>
  </si>
  <si>
    <t>Aaretal</t>
  </si>
  <si>
    <t>Alpenpanorama</t>
  </si>
  <si>
    <t>Stockental</t>
  </si>
  <si>
    <t>Moraenentour</t>
  </si>
  <si>
    <t>Emmental</t>
  </si>
  <si>
    <t>Jurasuedhang</t>
  </si>
  <si>
    <t>Niederbipp</t>
  </si>
  <si>
    <t>3 Seen-3 Kanaele</t>
  </si>
  <si>
    <t>Lyss</t>
  </si>
  <si>
    <t>Gotthelftour</t>
  </si>
  <si>
    <t>Trubschachen</t>
  </si>
  <si>
    <t>Schlosstour</t>
  </si>
  <si>
    <t>Burgentour</t>
  </si>
  <si>
    <t>Kraftwerktour</t>
  </si>
  <si>
    <t>Aarau</t>
  </si>
  <si>
    <t>Juratour</t>
  </si>
  <si>
    <t>Moutier</t>
  </si>
  <si>
    <t>Herzogenbuchsee</t>
  </si>
  <si>
    <t>Biel-Grenchen-Tour</t>
  </si>
  <si>
    <t>Solothurn-Lyss-Tour</t>
  </si>
  <si>
    <t>Limpachrundtour</t>
  </si>
  <si>
    <t>Burgdorf-Limpachtal</t>
  </si>
  <si>
    <t>Emmentaltour</t>
  </si>
  <si>
    <t>Emmentalrundtour</t>
  </si>
  <si>
    <t>Emmentalbergtour</t>
  </si>
  <si>
    <t>Langnau</t>
  </si>
  <si>
    <t>Gross-Moos-Tour</t>
  </si>
  <si>
    <t>Muenchenbuchsee</t>
  </si>
  <si>
    <t>Fribour-Bern-Lyss</t>
  </si>
  <si>
    <t>Krauchthal</t>
  </si>
  <si>
    <t>Guggisberg-Bergtour</t>
  </si>
  <si>
    <t>Murten-Bielersee</t>
  </si>
  <si>
    <t>Murten</t>
  </si>
  <si>
    <t>Nachname</t>
  </si>
  <si>
    <t>Vorname</t>
  </si>
  <si>
    <t>Geb.datum</t>
  </si>
  <si>
    <t>Adank</t>
  </si>
  <si>
    <t>21.10.1986</t>
  </si>
  <si>
    <t>Bernold</t>
  </si>
  <si>
    <t>21.06.1986</t>
  </si>
  <si>
    <t>Bettinaglio</t>
  </si>
  <si>
    <t>Fabienne</t>
  </si>
  <si>
    <t>17.07.1987</t>
  </si>
  <si>
    <t>Britt</t>
  </si>
  <si>
    <t>13.11.1987</t>
  </si>
  <si>
    <t>Buner</t>
  </si>
  <si>
    <t>12.06.1987</t>
  </si>
  <si>
    <t>Elvedi</t>
  </si>
  <si>
    <t>09.12.1986</t>
  </si>
  <si>
    <t>Fassbind</t>
  </si>
  <si>
    <t>13.06.1987</t>
  </si>
  <si>
    <t>Gantner</t>
  </si>
  <si>
    <t>Juerg</t>
  </si>
  <si>
    <t>31.07.1987</t>
  </si>
  <si>
    <t>Good</t>
  </si>
  <si>
    <t>Katja</t>
  </si>
  <si>
    <t>05.06.1986</t>
  </si>
  <si>
    <t>Sara</t>
  </si>
  <si>
    <t>30.09.1987</t>
  </si>
  <si>
    <t>08.05.1986</t>
  </si>
  <si>
    <t>Gubser</t>
  </si>
  <si>
    <t>13.10.1986</t>
  </si>
  <si>
    <t>27.11.1987</t>
  </si>
  <si>
    <t>02.11.1987</t>
  </si>
  <si>
    <t>Hofer</t>
  </si>
  <si>
    <t>10.10.1986</t>
  </si>
  <si>
    <t>Honegger</t>
  </si>
  <si>
    <t>Patricia</t>
  </si>
  <si>
    <t>05.12.1987</t>
  </si>
  <si>
    <t>Jaeger</t>
  </si>
  <si>
    <t>20.12.1987</t>
  </si>
  <si>
    <t>Jaeggi</t>
  </si>
  <si>
    <t>23.03.1987</t>
  </si>
  <si>
    <t>Kalberer</t>
  </si>
  <si>
    <t>Michele</t>
  </si>
  <si>
    <t>06.08.1987</t>
  </si>
  <si>
    <t>15.09.1987</t>
  </si>
  <si>
    <t>03.03.1987</t>
  </si>
  <si>
    <t>Alexandra</t>
  </si>
  <si>
    <t>28.11.1986</t>
  </si>
  <si>
    <t>Nadig</t>
  </si>
  <si>
    <t>Yves</t>
  </si>
  <si>
    <t>10.02.1988</t>
  </si>
  <si>
    <t>Romer</t>
  </si>
  <si>
    <t>20.02.1987</t>
  </si>
  <si>
    <t>Rudigier</t>
  </si>
  <si>
    <t>19.03.1986</t>
  </si>
  <si>
    <t>Senti</t>
  </si>
  <si>
    <t>04.07.1987</t>
  </si>
  <si>
    <t>Tremp</t>
  </si>
  <si>
    <t>07.06.1987</t>
  </si>
  <si>
    <t>Weber</t>
  </si>
  <si>
    <t>Dominik</t>
  </si>
  <si>
    <t>12.09.1986</t>
  </si>
  <si>
    <t>Zimmermann</t>
  </si>
  <si>
    <t>Corina</t>
  </si>
  <si>
    <t>03.01.1988</t>
  </si>
  <si>
    <t xml:space="preserve">C R O S S L A U F  </t>
  </si>
  <si>
    <t>Geburtsmonat</t>
  </si>
  <si>
    <t>Laufzeit in Sekunden</t>
  </si>
  <si>
    <t>Berechnen Sie die Laufzeit in Sekunden</t>
  </si>
  <si>
    <t>Berechnen Sie in Spalte E den Geburtsmonat als Zahl</t>
  </si>
  <si>
    <t>Alter in Monaten</t>
  </si>
  <si>
    <t>Berechnen Sie das Alter der Personen in Monaten</t>
  </si>
  <si>
    <t>Datum</t>
  </si>
  <si>
    <t>Text</t>
  </si>
  <si>
    <t>Einnahmen</t>
  </si>
  <si>
    <t>Ausgaben</t>
  </si>
  <si>
    <t>Saldo</t>
  </si>
  <si>
    <t>Zins</t>
  </si>
  <si>
    <t>Verrechnungssteuer</t>
  </si>
  <si>
    <t>Einzahlung</t>
  </si>
  <si>
    <t>Auszahlung</t>
  </si>
  <si>
    <t>Kontostand</t>
  </si>
  <si>
    <t>Total Zins</t>
  </si>
  <si>
    <t>Zinstage</t>
  </si>
  <si>
    <t>(30 Tage/Monat)</t>
  </si>
  <si>
    <t xml:space="preserve">Berechnen Sie </t>
  </si>
  <si>
    <t xml:space="preserve"> die Zinstage (Beachten Sie die kaufmännische Form: 30 Tage pro Monat)</t>
  </si>
  <si>
    <t>das Zinstotal</t>
  </si>
  <si>
    <t>in Zelle H14</t>
  </si>
  <si>
    <t>in Zelle C14</t>
  </si>
  <si>
    <t>die Zinsen auf 5 Rappen gerundet</t>
  </si>
  <si>
    <t>in Zelle C15</t>
  </si>
  <si>
    <t>die Verrechnungssteuer (35 % des Zinses)</t>
  </si>
  <si>
    <t>die Zinstage (Beachten Sie die kaufmännische Form: 30 Tage pro Monat)</t>
  </si>
  <si>
    <t>die Zinsen</t>
  </si>
  <si>
    <r>
      <t xml:space="preserve">1. Berechnen Sie in der </t>
    </r>
    <r>
      <rPr>
        <b/>
        <sz val="14"/>
        <rFont val="Calibri"/>
        <family val="2"/>
        <scheme val="minor"/>
      </rPr>
      <t xml:space="preserve">Spalte F </t>
    </r>
    <r>
      <rPr>
        <sz val="14"/>
        <rFont val="Calibri"/>
        <family val="2"/>
        <scheme val="minor"/>
      </rPr>
      <t>die Zeit für die Horizontaldistanz aus der Spalte E. In einer Stunden werden 18 km zurückgelegt.</t>
    </r>
  </si>
  <si>
    <r>
      <t xml:space="preserve">2. Berechnen Sie in der </t>
    </r>
    <r>
      <rPr>
        <b/>
        <sz val="14"/>
        <rFont val="Calibri"/>
        <family val="2"/>
        <scheme val="minor"/>
      </rPr>
      <t xml:space="preserve">Spalte H </t>
    </r>
    <r>
      <rPr>
        <sz val="14"/>
        <rFont val="Calibri"/>
        <family val="2"/>
        <scheme val="minor"/>
      </rPr>
      <t>die zusätzliche Zeit für die Höhenmeter (Spalte G). Pro 100 Höhenmeter werden 40 Minuten mehr benötigt.</t>
    </r>
  </si>
  <si>
    <t>Dauer für Distanz
im Zeitformat</t>
  </si>
  <si>
    <t>Dauer für Aufstieg
im Zeitformat</t>
  </si>
  <si>
    <t>Gesamtdauer
im Zeitformat</t>
  </si>
  <si>
    <t>=TAGE360(Ausgangsdatum;Enddatum;Wahr)</t>
  </si>
  <si>
    <t>in Spalte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</si>
</sst>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Fr.&quot;\ * #,##0.00_ ;_ &quot;Fr.&quot;\ * \-#,##0.00_ ;_ &quot;Fr.&quot;\ * &quot;-&quot;??_ ;_ @_ "/>
    <numFmt numFmtId="165" formatCode="0\ &quot;km&quot;"/>
    <numFmt numFmtId="166" formatCode="0&quot; m&quot;"/>
    <numFmt numFmtId="167" formatCode="[$-F400]h:mm:ss\ AM/PM"/>
  </numFmts>
  <fonts count="19" x14ac:knownFonts="1">
    <font>
      <sz val="10"/>
      <name val="Arial"/>
    </font>
    <font>
      <sz val="10"/>
      <name val="Helv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</font>
    <font>
      <sz val="10"/>
      <color indexed="8"/>
      <name val="Segoe UI"/>
      <family val="2"/>
    </font>
    <font>
      <b/>
      <sz val="10"/>
      <color indexed="8"/>
      <name val="Arial"/>
      <family val="2"/>
    </font>
    <font>
      <b/>
      <sz val="14"/>
      <color indexed="43"/>
      <name val="Arial"/>
      <family val="2"/>
    </font>
    <font>
      <b/>
      <sz val="20"/>
      <color indexed="9"/>
      <name val="Arial"/>
      <family val="2"/>
    </font>
    <font>
      <b/>
      <i/>
      <sz val="14"/>
      <color indexed="9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0" fontId="6" fillId="0" borderId="2" applyBorder="0">
      <alignment vertical="center"/>
    </xf>
    <xf numFmtId="0" fontId="1" fillId="0" borderId="0"/>
    <xf numFmtId="0" fontId="7" fillId="0" borderId="0" applyNumberFormat="0" applyFont="0" applyFill="0" applyBorder="0" applyAlignment="0" applyProtection="0"/>
    <xf numFmtId="164" fontId="9" fillId="3" borderId="6"/>
    <xf numFmtId="10" fontId="1" fillId="5" borderId="4" applyNumberFormat="0">
      <alignment horizontal="center"/>
    </xf>
    <xf numFmtId="0" fontId="5" fillId="0" borderId="0" applyNumberFormat="0" applyFont="0" applyFill="0" applyBorder="0" applyAlignment="0">
      <protection locked="0"/>
    </xf>
    <xf numFmtId="0" fontId="1" fillId="6" borderId="5" applyNumberFormat="0" applyBorder="0" applyAlignment="0">
      <alignment horizontal="right"/>
    </xf>
    <xf numFmtId="0" fontId="1" fillId="7" borderId="0" applyAlignment="0"/>
    <xf numFmtId="0" fontId="1" fillId="8" borderId="0"/>
    <xf numFmtId="0" fontId="1" fillId="9" borderId="1"/>
    <xf numFmtId="0" fontId="10" fillId="10" borderId="0">
      <alignment horizontal="center"/>
    </xf>
    <xf numFmtId="0" fontId="1" fillId="11" borderId="5" applyBorder="0">
      <alignment horizontal="center"/>
    </xf>
    <xf numFmtId="0" fontId="11" fillId="12" borderId="0">
      <alignment horizontal="centerContinuous"/>
    </xf>
    <xf numFmtId="0" fontId="12" fillId="13" borderId="7"/>
    <xf numFmtId="0" fontId="1" fillId="9" borderId="4" applyAlignment="0"/>
    <xf numFmtId="0" fontId="5" fillId="3" borderId="0">
      <alignment horizontal="center"/>
    </xf>
  </cellStyleXfs>
  <cellXfs count="92">
    <xf numFmtId="0" fontId="0" fillId="0" borderId="0" xfId="0"/>
    <xf numFmtId="0" fontId="3" fillId="0" borderId="0" xfId="1" applyFont="1" applyFill="1"/>
    <xf numFmtId="0" fontId="3" fillId="0" borderId="0" xfId="1" applyFont="1"/>
    <xf numFmtId="0" fontId="3" fillId="0" borderId="0" xfId="2" applyFont="1"/>
    <xf numFmtId="0" fontId="4" fillId="0" borderId="0" xfId="2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2" fillId="0" borderId="0" xfId="0" applyFont="1" applyAlignment="1"/>
    <xf numFmtId="0" fontId="8" fillId="0" borderId="0" xfId="8" applyNumberFormat="1" applyFont="1" applyFill="1" applyBorder="1" applyAlignment="1" applyProtection="1"/>
    <xf numFmtId="0" fontId="8" fillId="0" borderId="4" xfId="8" applyNumberFormat="1" applyFont="1" applyFill="1" applyBorder="1" applyAlignment="1" applyProtection="1"/>
    <xf numFmtId="0" fontId="8" fillId="0" borderId="4" xfId="8" applyNumberFormat="1" applyFont="1" applyFill="1" applyBorder="1" applyAlignment="1" applyProtection="1">
      <alignment horizontal="center"/>
    </xf>
    <xf numFmtId="0" fontId="8" fillId="0" borderId="0" xfId="8" applyNumberFormat="1" applyFont="1" applyFill="1" applyBorder="1" applyAlignment="1" applyProtection="1">
      <alignment horizontal="center"/>
    </xf>
    <xf numFmtId="4" fontId="3" fillId="0" borderId="0" xfId="0" applyNumberFormat="1" applyFont="1"/>
    <xf numFmtId="0" fontId="8" fillId="4" borderId="4" xfId="8" applyNumberFormat="1" applyFont="1" applyFill="1" applyBorder="1" applyAlignment="1" applyProtection="1"/>
    <xf numFmtId="0" fontId="8" fillId="4" borderId="4" xfId="8" applyNumberFormat="1" applyFont="1" applyFill="1" applyBorder="1" applyAlignment="1" applyProtection="1">
      <alignment horizontal="center"/>
    </xf>
    <xf numFmtId="0" fontId="13" fillId="0" borderId="0" xfId="0" applyFont="1"/>
    <xf numFmtId="0" fontId="2" fillId="16" borderId="0" xfId="1" applyFont="1" applyFill="1" applyAlignment="1">
      <alignment vertical="center"/>
    </xf>
    <xf numFmtId="0" fontId="2" fillId="16" borderId="0" xfId="1" applyNumberFormat="1" applyFont="1" applyFill="1" applyAlignment="1">
      <alignment vertical="center"/>
    </xf>
    <xf numFmtId="0" fontId="3" fillId="16" borderId="0" xfId="0" applyFont="1" applyFill="1" applyAlignment="1">
      <alignment vertical="center"/>
    </xf>
    <xf numFmtId="0" fontId="3" fillId="16" borderId="0" xfId="1" applyFont="1" applyFill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/>
    <xf numFmtId="14" fontId="2" fillId="0" borderId="10" xfId="0" applyNumberFormat="1" applyFont="1" applyFill="1" applyBorder="1" applyAlignment="1">
      <alignment horizontal="center"/>
    </xf>
    <xf numFmtId="21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3" fillId="16" borderId="10" xfId="0" applyNumberFormat="1" applyFont="1" applyFill="1" applyBorder="1"/>
    <xf numFmtId="14" fontId="3" fillId="16" borderId="10" xfId="0" applyNumberFormat="1" applyFont="1" applyFill="1" applyBorder="1"/>
    <xf numFmtId="0" fontId="3" fillId="16" borderId="10" xfId="0" applyFont="1" applyFill="1" applyBorder="1"/>
    <xf numFmtId="0" fontId="3" fillId="16" borderId="0" xfId="1" applyFont="1" applyFill="1" applyAlignment="1">
      <alignment horizontal="center" vertical="center"/>
    </xf>
    <xf numFmtId="21" fontId="3" fillId="0" borderId="10" xfId="0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10" xfId="0" applyNumberFormat="1" applyFont="1" applyFill="1" applyBorder="1" applyAlignment="1">
      <alignment horizontal="center"/>
    </xf>
    <xf numFmtId="0" fontId="13" fillId="2" borderId="0" xfId="0" applyFont="1" applyFill="1"/>
    <xf numFmtId="0" fontId="14" fillId="2" borderId="11" xfId="0" applyFont="1" applyFill="1" applyBorder="1"/>
    <xf numFmtId="0" fontId="14" fillId="2" borderId="11" xfId="0" applyFont="1" applyFill="1" applyBorder="1" applyAlignment="1">
      <alignment horizontal="right"/>
    </xf>
    <xf numFmtId="10" fontId="14" fillId="2" borderId="11" xfId="0" applyNumberFormat="1" applyFont="1" applyFill="1" applyBorder="1"/>
    <xf numFmtId="14" fontId="13" fillId="0" borderId="11" xfId="0" applyNumberFormat="1" applyFont="1" applyBorder="1"/>
    <xf numFmtId="0" fontId="13" fillId="0" borderId="11" xfId="0" applyFont="1" applyBorder="1"/>
    <xf numFmtId="4" fontId="13" fillId="0" borderId="11" xfId="0" applyNumberFormat="1" applyFont="1" applyBorder="1"/>
    <xf numFmtId="0" fontId="14" fillId="0" borderId="11" xfId="0" applyFont="1" applyBorder="1"/>
    <xf numFmtId="10" fontId="14" fillId="0" borderId="11" xfId="0" applyNumberFormat="1" applyFont="1" applyBorder="1"/>
    <xf numFmtId="0" fontId="14" fillId="0" borderId="11" xfId="0" applyFont="1" applyBorder="1" applyAlignment="1">
      <alignment vertical="center"/>
    </xf>
    <xf numFmtId="9" fontId="13" fillId="0" borderId="11" xfId="0" applyNumberFormat="1" applyFont="1" applyBorder="1" applyAlignment="1">
      <alignment horizontal="center"/>
    </xf>
    <xf numFmtId="0" fontId="13" fillId="15" borderId="0" xfId="0" applyFont="1" applyFill="1"/>
    <xf numFmtId="0" fontId="14" fillId="15" borderId="0" xfId="0" applyFont="1" applyFill="1"/>
    <xf numFmtId="0" fontId="14" fillId="15" borderId="8" xfId="0" applyFont="1" applyFill="1" applyBorder="1"/>
    <xf numFmtId="0" fontId="14" fillId="15" borderId="8" xfId="0" applyFont="1" applyFill="1" applyBorder="1" applyAlignment="1">
      <alignment horizontal="right"/>
    </xf>
    <xf numFmtId="0" fontId="14" fillId="15" borderId="4" xfId="0" applyFont="1" applyFill="1" applyBorder="1"/>
    <xf numFmtId="0" fontId="14" fillId="15" borderId="9" xfId="0" applyFont="1" applyFill="1" applyBorder="1"/>
    <xf numFmtId="10" fontId="14" fillId="15" borderId="9" xfId="0" applyNumberFormat="1" applyFont="1" applyFill="1" applyBorder="1"/>
    <xf numFmtId="14" fontId="13" fillId="15" borderId="4" xfId="0" applyNumberFormat="1" applyFont="1" applyFill="1" applyBorder="1"/>
    <xf numFmtId="0" fontId="13" fillId="15" borderId="4" xfId="0" applyFont="1" applyFill="1" applyBorder="1"/>
    <xf numFmtId="4" fontId="13" fillId="15" borderId="4" xfId="0" applyNumberFormat="1" applyFont="1" applyFill="1" applyBorder="1"/>
    <xf numFmtId="0" fontId="13" fillId="15" borderId="4" xfId="0" applyFont="1" applyFill="1" applyBorder="1" applyAlignment="1">
      <alignment horizontal="center"/>
    </xf>
    <xf numFmtId="4" fontId="14" fillId="15" borderId="4" xfId="0" applyNumberFormat="1" applyFont="1" applyFill="1" applyBorder="1"/>
    <xf numFmtId="0" fontId="14" fillId="15" borderId="0" xfId="0" applyFont="1" applyFill="1" applyAlignment="1">
      <alignment vertical="center"/>
    </xf>
    <xf numFmtId="4" fontId="14" fillId="15" borderId="4" xfId="0" applyNumberFormat="1" applyFont="1" applyFill="1" applyBorder="1" applyAlignment="1">
      <alignment vertical="center"/>
    </xf>
    <xf numFmtId="14" fontId="13" fillId="15" borderId="8" xfId="0" applyNumberFormat="1" applyFont="1" applyFill="1" applyBorder="1"/>
    <xf numFmtId="0" fontId="13" fillId="15" borderId="8" xfId="0" applyFont="1" applyFill="1" applyBorder="1"/>
    <xf numFmtId="4" fontId="13" fillId="15" borderId="8" xfId="0" applyNumberFormat="1" applyFont="1" applyFill="1" applyBorder="1"/>
    <xf numFmtId="4" fontId="14" fillId="15" borderId="8" xfId="0" applyNumberFormat="1" applyFont="1" applyFill="1" applyBorder="1"/>
    <xf numFmtId="0" fontId="13" fillId="15" borderId="9" xfId="0" applyFont="1" applyFill="1" applyBorder="1"/>
    <xf numFmtId="9" fontId="13" fillId="15" borderId="9" xfId="0" applyNumberFormat="1" applyFont="1" applyFill="1" applyBorder="1" applyAlignment="1">
      <alignment horizontal="center"/>
    </xf>
    <xf numFmtId="4" fontId="14" fillId="16" borderId="11" xfId="0" applyNumberFormat="1" applyFont="1" applyFill="1" applyBorder="1"/>
    <xf numFmtId="0" fontId="13" fillId="16" borderId="11" xfId="0" applyFont="1" applyFill="1" applyBorder="1" applyAlignment="1">
      <alignment horizontal="center"/>
    </xf>
    <xf numFmtId="4" fontId="14" fillId="16" borderId="11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17" borderId="3" xfId="0" applyFont="1" applyFill="1" applyBorder="1" applyAlignment="1">
      <alignment vertical="center"/>
    </xf>
    <xf numFmtId="0" fontId="17" fillId="17" borderId="3" xfId="0" applyFont="1" applyFill="1" applyBorder="1" applyAlignment="1">
      <alignment horizontal="right" vertical="center"/>
    </xf>
    <xf numFmtId="0" fontId="15" fillId="15" borderId="0" xfId="0" applyFont="1" applyFill="1" applyAlignment="1"/>
    <xf numFmtId="0" fontId="16" fillId="15" borderId="0" xfId="0" applyFont="1" applyFill="1" applyAlignment="1"/>
    <xf numFmtId="0" fontId="16" fillId="15" borderId="0" xfId="0" applyFont="1" applyFill="1" applyAlignment="1">
      <alignment horizontal="right"/>
    </xf>
    <xf numFmtId="0" fontId="16" fillId="0" borderId="0" xfId="0" applyFont="1" applyAlignment="1"/>
    <xf numFmtId="165" fontId="16" fillId="0" borderId="0" xfId="0" applyNumberFormat="1" applyFont="1" applyAlignment="1">
      <alignment horizontal="right"/>
    </xf>
    <xf numFmtId="0" fontId="16" fillId="16" borderId="4" xfId="0" applyNumberFormat="1" applyFont="1" applyFill="1" applyBorder="1" applyAlignment="1"/>
    <xf numFmtId="166" fontId="16" fillId="0" borderId="0" xfId="0" applyNumberFormat="1" applyFont="1" applyAlignment="1">
      <alignment horizontal="right"/>
    </xf>
    <xf numFmtId="167" fontId="16" fillId="14" borderId="4" xfId="0" applyNumberFormat="1" applyFont="1" applyFill="1" applyBorder="1" applyAlignment="1"/>
    <xf numFmtId="0" fontId="16" fillId="0" borderId="0" xfId="0" applyFont="1" applyAlignment="1">
      <alignment horizontal="right"/>
    </xf>
    <xf numFmtId="0" fontId="17" fillId="17" borderId="3" xfId="0" applyFont="1" applyFill="1" applyBorder="1" applyAlignment="1">
      <alignment horizontal="left" vertical="center" wrapText="1"/>
    </xf>
    <xf numFmtId="0" fontId="13" fillId="15" borderId="0" xfId="0" quotePrefix="1" applyFont="1" applyFill="1"/>
    <xf numFmtId="0" fontId="18" fillId="15" borderId="0" xfId="0" quotePrefix="1" applyFont="1" applyFill="1"/>
    <xf numFmtId="14" fontId="13" fillId="0" borderId="11" xfId="0" applyNumberFormat="1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16" borderId="4" xfId="8" applyNumberFormat="1" applyFont="1" applyFill="1" applyBorder="1" applyAlignment="1" applyProtection="1">
      <alignment horizontal="center"/>
    </xf>
    <xf numFmtId="0" fontId="8" fillId="16" borderId="0" xfId="8" applyNumberFormat="1" applyFont="1" applyFill="1" applyBorder="1" applyAlignment="1" applyProtection="1"/>
    <xf numFmtId="0" fontId="8" fillId="16" borderId="0" xfId="8" applyNumberFormat="1" applyFont="1" applyFill="1" applyBorder="1" applyAlignment="1" applyProtection="1">
      <alignment horizontal="center"/>
    </xf>
  </cellXfs>
  <cellStyles count="22">
    <cellStyle name="Auswertung" xfId="9" xr:uid="{00000000-0005-0000-0000-000000000000}"/>
    <cellStyle name="Beträge" xfId="10" xr:uid="{00000000-0005-0000-0000-000001000000}"/>
    <cellStyle name="Comma [0]" xfId="3" xr:uid="{00000000-0005-0000-0000-000002000000}"/>
    <cellStyle name="Currency [0]" xfId="4" xr:uid="{00000000-0005-0000-0000-000003000000}"/>
    <cellStyle name="Eingabeberreich" xfId="11" xr:uid="{00000000-0005-0000-0000-000004000000}"/>
    <cellStyle name="Ergebnisse" xfId="12" xr:uid="{00000000-0005-0000-0000-000005000000}"/>
    <cellStyle name="Erläuterung" xfId="13" xr:uid="{00000000-0005-0000-0000-000006000000}"/>
    <cellStyle name="Leerzelle" xfId="14" xr:uid="{00000000-0005-0000-0000-000007000000}"/>
    <cellStyle name="Leicht" xfId="5" xr:uid="{00000000-0005-0000-0000-000008000000}"/>
    <cellStyle name="Makrocode" xfId="15" xr:uid="{00000000-0005-0000-0000-000009000000}"/>
    <cellStyle name="Mitte" xfId="6" xr:uid="{00000000-0005-0000-0000-00000A000000}"/>
    <cellStyle name="Normal_Accounts" xfId="7" xr:uid="{00000000-0005-0000-0000-00000B000000}"/>
    <cellStyle name="Normal_Customers" xfId="2" xr:uid="{00000000-0005-0000-0000-00000C000000}"/>
    <cellStyle name="Normal_Prices" xfId="1" xr:uid="{00000000-0005-0000-0000-00000D000000}"/>
    <cellStyle name="Spaltenkopf" xfId="16" xr:uid="{00000000-0005-0000-0000-00000E000000}"/>
    <cellStyle name="Spaltentitel" xfId="17" xr:uid="{00000000-0005-0000-0000-00000F000000}"/>
    <cellStyle name="Standard" xfId="0" builtinId="0"/>
    <cellStyle name="Standard 2" xfId="8" xr:uid="{00000000-0005-0000-0000-000011000000}"/>
    <cellStyle name="Titel" xfId="18" xr:uid="{00000000-0005-0000-0000-000012000000}"/>
    <cellStyle name="Überschrift, groß" xfId="19" xr:uid="{00000000-0005-0000-0000-000013000000}"/>
    <cellStyle name="Zeilenkopf" xfId="20" xr:uid="{00000000-0005-0000-0000-000014000000}"/>
    <cellStyle name="Zeilen-Spaltenkopf" xfId="21" xr:uid="{00000000-0005-0000-0000-000015000000}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abSelected="1" zoomScale="130" zoomScaleNormal="130" workbookViewId="0"/>
  </sheetViews>
  <sheetFormatPr baseColWidth="10" defaultColWidth="11.3984375" defaultRowHeight="15.4" x14ac:dyDescent="0.55000000000000004"/>
  <cols>
    <col min="1" max="1" width="11.73046875" style="10" bestFit="1" customWidth="1"/>
    <col min="2" max="2" width="9.265625" style="10" bestFit="1" customWidth="1"/>
    <col min="3" max="3" width="11" style="13" bestFit="1" customWidth="1"/>
    <col min="4" max="4" width="16.1328125" style="13" bestFit="1" customWidth="1"/>
    <col min="5" max="7" width="11.3984375" style="10"/>
    <col min="8" max="8" width="0" style="10" hidden="1" customWidth="1"/>
    <col min="9" max="16384" width="11.3984375" style="10"/>
  </cols>
  <sheetData>
    <row r="1" spans="1:8" x14ac:dyDescent="0.55000000000000004">
      <c r="A1" s="90" t="s">
        <v>525</v>
      </c>
      <c r="B1" s="90"/>
      <c r="C1" s="91"/>
      <c r="D1" s="91"/>
    </row>
    <row r="3" spans="1:8" x14ac:dyDescent="0.55000000000000004">
      <c r="A3" s="15" t="s">
        <v>455</v>
      </c>
      <c r="B3" s="15" t="s">
        <v>456</v>
      </c>
      <c r="C3" s="16" t="s">
        <v>457</v>
      </c>
      <c r="D3" s="16" t="s">
        <v>524</v>
      </c>
    </row>
    <row r="4" spans="1:8" x14ac:dyDescent="0.55000000000000004">
      <c r="A4" s="11" t="s">
        <v>458</v>
      </c>
      <c r="B4" s="11" t="s">
        <v>56</v>
      </c>
      <c r="C4" s="12" t="s">
        <v>459</v>
      </c>
      <c r="D4" s="89"/>
      <c r="F4" t="str">
        <f>IF(D4="","",IF(D4=H4,"richtig","falsch"))</f>
        <v/>
      </c>
      <c r="H4" s="10">
        <f ca="1">DATEDIF(C4,TODAY(),"m")</f>
        <v>379</v>
      </c>
    </row>
    <row r="5" spans="1:8" x14ac:dyDescent="0.55000000000000004">
      <c r="A5" s="11" t="s">
        <v>460</v>
      </c>
      <c r="B5" s="11" t="s">
        <v>47</v>
      </c>
      <c r="C5" s="12" t="s">
        <v>461</v>
      </c>
      <c r="D5" s="89"/>
      <c r="F5" t="str">
        <f t="shared" ref="F5:F31" si="0">IF(D5="","",IF(D5=H5,"richtig","falsch"))</f>
        <v/>
      </c>
      <c r="H5" s="10">
        <f t="shared" ref="H5:H31" ca="1" si="1">DATEDIF(C5,TODAY(),"m")</f>
        <v>383</v>
      </c>
    </row>
    <row r="6" spans="1:8" x14ac:dyDescent="0.55000000000000004">
      <c r="A6" s="11" t="s">
        <v>462</v>
      </c>
      <c r="B6" s="11" t="s">
        <v>463</v>
      </c>
      <c r="C6" s="12" t="s">
        <v>464</v>
      </c>
      <c r="D6" s="89"/>
      <c r="F6" t="str">
        <f t="shared" si="0"/>
        <v/>
      </c>
      <c r="H6" s="10">
        <f t="shared" ca="1" si="1"/>
        <v>371</v>
      </c>
    </row>
    <row r="7" spans="1:8" x14ac:dyDescent="0.55000000000000004">
      <c r="A7" s="11" t="s">
        <v>465</v>
      </c>
      <c r="B7" s="11" t="s">
        <v>181</v>
      </c>
      <c r="C7" s="12" t="s">
        <v>466</v>
      </c>
      <c r="D7" s="89"/>
      <c r="F7" t="str">
        <f t="shared" si="0"/>
        <v/>
      </c>
      <c r="H7" s="10">
        <f t="shared" ca="1" si="1"/>
        <v>367</v>
      </c>
    </row>
    <row r="8" spans="1:8" x14ac:dyDescent="0.55000000000000004">
      <c r="A8" s="11" t="s">
        <v>467</v>
      </c>
      <c r="B8" s="11" t="s">
        <v>56</v>
      </c>
      <c r="C8" s="12" t="s">
        <v>468</v>
      </c>
      <c r="D8" s="89"/>
      <c r="F8" t="str">
        <f t="shared" si="0"/>
        <v/>
      </c>
      <c r="H8" s="10">
        <f t="shared" ca="1" si="1"/>
        <v>372</v>
      </c>
    </row>
    <row r="9" spans="1:8" x14ac:dyDescent="0.55000000000000004">
      <c r="A9" s="11" t="s">
        <v>469</v>
      </c>
      <c r="B9" s="11" t="s">
        <v>24</v>
      </c>
      <c r="C9" s="12" t="s">
        <v>470</v>
      </c>
      <c r="D9" s="89"/>
      <c r="F9" t="str">
        <f t="shared" si="0"/>
        <v/>
      </c>
      <c r="H9" s="10">
        <f t="shared" ca="1" si="1"/>
        <v>378</v>
      </c>
    </row>
    <row r="10" spans="1:8" x14ac:dyDescent="0.55000000000000004">
      <c r="A10" s="11" t="s">
        <v>471</v>
      </c>
      <c r="B10" s="11" t="s">
        <v>70</v>
      </c>
      <c r="C10" s="12" t="s">
        <v>472</v>
      </c>
      <c r="D10" s="89"/>
      <c r="F10" t="str">
        <f t="shared" si="0"/>
        <v/>
      </c>
      <c r="H10" s="10">
        <f t="shared" ca="1" si="1"/>
        <v>372</v>
      </c>
    </row>
    <row r="11" spans="1:8" x14ac:dyDescent="0.55000000000000004">
      <c r="A11" s="11" t="s">
        <v>473</v>
      </c>
      <c r="B11" s="11" t="s">
        <v>474</v>
      </c>
      <c r="C11" s="12" t="s">
        <v>475</v>
      </c>
      <c r="D11" s="89"/>
      <c r="F11" t="str">
        <f t="shared" si="0"/>
        <v/>
      </c>
      <c r="H11" s="10">
        <f t="shared" ca="1" si="1"/>
        <v>370</v>
      </c>
    </row>
    <row r="12" spans="1:8" x14ac:dyDescent="0.55000000000000004">
      <c r="A12" s="11" t="s">
        <v>476</v>
      </c>
      <c r="B12" s="11" t="s">
        <v>477</v>
      </c>
      <c r="C12" s="12" t="s">
        <v>478</v>
      </c>
      <c r="D12" s="89"/>
      <c r="F12" t="str">
        <f t="shared" si="0"/>
        <v/>
      </c>
      <c r="H12" s="10">
        <f t="shared" ca="1" si="1"/>
        <v>384</v>
      </c>
    </row>
    <row r="13" spans="1:8" x14ac:dyDescent="0.55000000000000004">
      <c r="A13" s="11" t="s">
        <v>476</v>
      </c>
      <c r="B13" s="11" t="s">
        <v>479</v>
      </c>
      <c r="C13" s="12" t="s">
        <v>480</v>
      </c>
      <c r="D13" s="89"/>
      <c r="F13" t="str">
        <f t="shared" si="0"/>
        <v/>
      </c>
      <c r="H13" s="10">
        <f t="shared" ca="1" si="1"/>
        <v>368</v>
      </c>
    </row>
    <row r="14" spans="1:8" x14ac:dyDescent="0.55000000000000004">
      <c r="A14" s="11" t="s">
        <v>476</v>
      </c>
      <c r="B14" s="11" t="s">
        <v>114</v>
      </c>
      <c r="C14" s="12" t="s">
        <v>481</v>
      </c>
      <c r="D14" s="89"/>
      <c r="F14" t="str">
        <f t="shared" si="0"/>
        <v/>
      </c>
      <c r="H14" s="10">
        <f t="shared" ca="1" si="1"/>
        <v>385</v>
      </c>
    </row>
    <row r="15" spans="1:8" x14ac:dyDescent="0.55000000000000004">
      <c r="A15" s="11" t="s">
        <v>482</v>
      </c>
      <c r="B15" s="11" t="s">
        <v>103</v>
      </c>
      <c r="C15" s="12" t="s">
        <v>483</v>
      </c>
      <c r="D15" s="89"/>
      <c r="F15" t="str">
        <f t="shared" si="0"/>
        <v/>
      </c>
      <c r="H15" s="10">
        <f t="shared" ca="1" si="1"/>
        <v>380</v>
      </c>
    </row>
    <row r="16" spans="1:8" x14ac:dyDescent="0.55000000000000004">
      <c r="A16" s="11" t="s">
        <v>482</v>
      </c>
      <c r="B16" s="11" t="s">
        <v>70</v>
      </c>
      <c r="C16" s="12" t="s">
        <v>484</v>
      </c>
      <c r="D16" s="89"/>
      <c r="F16" t="str">
        <f t="shared" si="0"/>
        <v/>
      </c>
      <c r="H16" s="10">
        <f t="shared" ca="1" si="1"/>
        <v>366</v>
      </c>
    </row>
    <row r="17" spans="1:8" x14ac:dyDescent="0.55000000000000004">
      <c r="A17" s="11" t="s">
        <v>180</v>
      </c>
      <c r="B17" s="11" t="s">
        <v>110</v>
      </c>
      <c r="C17" s="12" t="s">
        <v>485</v>
      </c>
      <c r="D17" s="89"/>
      <c r="F17" t="str">
        <f t="shared" si="0"/>
        <v/>
      </c>
      <c r="H17" s="10">
        <f t="shared" ca="1" si="1"/>
        <v>367</v>
      </c>
    </row>
    <row r="18" spans="1:8" x14ac:dyDescent="0.55000000000000004">
      <c r="A18" s="11" t="s">
        <v>486</v>
      </c>
      <c r="B18" s="11" t="s">
        <v>147</v>
      </c>
      <c r="C18" s="12" t="s">
        <v>487</v>
      </c>
      <c r="D18" s="89"/>
      <c r="F18" t="str">
        <f t="shared" si="0"/>
        <v/>
      </c>
      <c r="H18" s="10">
        <f t="shared" ca="1" si="1"/>
        <v>380</v>
      </c>
    </row>
    <row r="19" spans="1:8" x14ac:dyDescent="0.55000000000000004">
      <c r="A19" s="11" t="s">
        <v>488</v>
      </c>
      <c r="B19" s="11" t="s">
        <v>489</v>
      </c>
      <c r="C19" s="12" t="s">
        <v>490</v>
      </c>
      <c r="D19" s="89"/>
      <c r="F19" t="str">
        <f t="shared" si="0"/>
        <v/>
      </c>
      <c r="H19" s="10">
        <f t="shared" ca="1" si="1"/>
        <v>366</v>
      </c>
    </row>
    <row r="20" spans="1:8" x14ac:dyDescent="0.55000000000000004">
      <c r="A20" s="11" t="s">
        <v>491</v>
      </c>
      <c r="B20" s="11" t="s">
        <v>7</v>
      </c>
      <c r="C20" s="12" t="s">
        <v>492</v>
      </c>
      <c r="D20" s="89"/>
      <c r="F20" t="str">
        <f t="shared" si="0"/>
        <v/>
      </c>
      <c r="H20" s="10">
        <f t="shared" ca="1" si="1"/>
        <v>366</v>
      </c>
    </row>
    <row r="21" spans="1:8" x14ac:dyDescent="0.55000000000000004">
      <c r="A21" s="11" t="s">
        <v>493</v>
      </c>
      <c r="B21" s="11" t="s">
        <v>128</v>
      </c>
      <c r="C21" s="12" t="s">
        <v>494</v>
      </c>
      <c r="D21" s="89"/>
      <c r="F21" t="str">
        <f t="shared" si="0"/>
        <v/>
      </c>
      <c r="H21" s="10">
        <f t="shared" ca="1" si="1"/>
        <v>374</v>
      </c>
    </row>
    <row r="22" spans="1:8" x14ac:dyDescent="0.55000000000000004">
      <c r="A22" s="11" t="s">
        <v>495</v>
      </c>
      <c r="B22" s="11" t="s">
        <v>496</v>
      </c>
      <c r="C22" s="12" t="s">
        <v>497</v>
      </c>
      <c r="D22" s="89"/>
      <c r="F22" t="str">
        <f t="shared" si="0"/>
        <v/>
      </c>
      <c r="H22" s="10">
        <f t="shared" ca="1" si="1"/>
        <v>370</v>
      </c>
    </row>
    <row r="23" spans="1:8" x14ac:dyDescent="0.55000000000000004">
      <c r="A23" s="11" t="s">
        <v>203</v>
      </c>
      <c r="B23" s="11" t="s">
        <v>146</v>
      </c>
      <c r="C23" s="12" t="s">
        <v>498</v>
      </c>
      <c r="D23" s="89"/>
      <c r="F23" t="str">
        <f t="shared" si="0"/>
        <v/>
      </c>
      <c r="H23" s="10">
        <f t="shared" ca="1" si="1"/>
        <v>369</v>
      </c>
    </row>
    <row r="24" spans="1:8" x14ac:dyDescent="0.55000000000000004">
      <c r="A24" s="11" t="s">
        <v>205</v>
      </c>
      <c r="B24" s="11" t="s">
        <v>251</v>
      </c>
      <c r="C24" s="12" t="s">
        <v>499</v>
      </c>
      <c r="D24" s="89"/>
      <c r="F24" t="str">
        <f t="shared" si="0"/>
        <v/>
      </c>
      <c r="H24" s="10">
        <f t="shared" ca="1" si="1"/>
        <v>375</v>
      </c>
    </row>
    <row r="25" spans="1:8" x14ac:dyDescent="0.55000000000000004">
      <c r="A25" s="11" t="s">
        <v>255</v>
      </c>
      <c r="B25" s="11" t="s">
        <v>500</v>
      </c>
      <c r="C25" s="12" t="s">
        <v>501</v>
      </c>
      <c r="D25" s="89"/>
      <c r="F25" t="str">
        <f t="shared" si="0"/>
        <v/>
      </c>
      <c r="H25" s="10">
        <f t="shared" ca="1" si="1"/>
        <v>378</v>
      </c>
    </row>
    <row r="26" spans="1:8" x14ac:dyDescent="0.55000000000000004">
      <c r="A26" s="11" t="s">
        <v>502</v>
      </c>
      <c r="B26" s="11" t="s">
        <v>503</v>
      </c>
      <c r="C26" s="12" t="s">
        <v>504</v>
      </c>
      <c r="D26" s="89"/>
      <c r="F26" t="str">
        <f t="shared" si="0"/>
        <v/>
      </c>
      <c r="H26" s="10">
        <f t="shared" ca="1" si="1"/>
        <v>364</v>
      </c>
    </row>
    <row r="27" spans="1:8" x14ac:dyDescent="0.55000000000000004">
      <c r="A27" s="11" t="s">
        <v>505</v>
      </c>
      <c r="B27" s="11" t="s">
        <v>226</v>
      </c>
      <c r="C27" s="12" t="s">
        <v>506</v>
      </c>
      <c r="D27" s="89"/>
      <c r="F27" t="str">
        <f t="shared" si="0"/>
        <v/>
      </c>
      <c r="H27" s="10">
        <f t="shared" ca="1" si="1"/>
        <v>376</v>
      </c>
    </row>
    <row r="28" spans="1:8" x14ac:dyDescent="0.55000000000000004">
      <c r="A28" s="11" t="s">
        <v>507</v>
      </c>
      <c r="B28" s="11" t="s">
        <v>463</v>
      </c>
      <c r="C28" s="12" t="s">
        <v>508</v>
      </c>
      <c r="D28" s="89"/>
      <c r="F28" t="str">
        <f t="shared" si="0"/>
        <v/>
      </c>
      <c r="H28" s="10">
        <f t="shared" ca="1" si="1"/>
        <v>387</v>
      </c>
    </row>
    <row r="29" spans="1:8" x14ac:dyDescent="0.55000000000000004">
      <c r="A29" s="11" t="s">
        <v>509</v>
      </c>
      <c r="B29" s="11" t="s">
        <v>110</v>
      </c>
      <c r="C29" s="12" t="s">
        <v>510</v>
      </c>
      <c r="D29" s="89"/>
      <c r="F29" t="str">
        <f t="shared" si="0"/>
        <v/>
      </c>
      <c r="H29" s="10">
        <f t="shared" ca="1" si="1"/>
        <v>371</v>
      </c>
    </row>
    <row r="30" spans="1:8" x14ac:dyDescent="0.55000000000000004">
      <c r="A30" s="11" t="s">
        <v>511</v>
      </c>
      <c r="B30" s="11" t="s">
        <v>323</v>
      </c>
      <c r="C30" s="12" t="s">
        <v>512</v>
      </c>
      <c r="D30" s="89"/>
      <c r="F30" t="str">
        <f t="shared" si="0"/>
        <v/>
      </c>
      <c r="H30" s="10">
        <f t="shared" ca="1" si="1"/>
        <v>372</v>
      </c>
    </row>
    <row r="31" spans="1:8" x14ac:dyDescent="0.55000000000000004">
      <c r="A31" s="11" t="s">
        <v>513</v>
      </c>
      <c r="B31" s="11" t="s">
        <v>514</v>
      </c>
      <c r="C31" s="12" t="s">
        <v>515</v>
      </c>
      <c r="D31" s="89"/>
      <c r="F31" t="str">
        <f t="shared" si="0"/>
        <v/>
      </c>
      <c r="H31" s="10">
        <f t="shared" ca="1" si="1"/>
        <v>381</v>
      </c>
    </row>
    <row r="32" spans="1:8" x14ac:dyDescent="0.55000000000000004">
      <c r="A32" s="11" t="s">
        <v>516</v>
      </c>
      <c r="B32" s="11" t="s">
        <v>517</v>
      </c>
      <c r="C32" s="12" t="s">
        <v>518</v>
      </c>
      <c r="D32" s="89"/>
    </row>
  </sheetData>
  <conditionalFormatting sqref="F4:F31">
    <cfRule type="containsText" dxfId="11" priority="1" operator="containsText" text="falsch">
      <formula>NOT(ISERROR(SEARCH("falsch",F4)))</formula>
    </cfRule>
    <cfRule type="containsText" dxfId="10" priority="2" operator="containsText" text="richtig">
      <formula>NOT(ISERROR(SEARCH("richtig",F4)))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8"/>
  <sheetViews>
    <sheetView zoomScale="145" zoomScaleNormal="145" workbookViewId="0"/>
  </sheetViews>
  <sheetFormatPr baseColWidth="10" defaultColWidth="11.3984375" defaultRowHeight="13.15" x14ac:dyDescent="0.4"/>
  <cols>
    <col min="1" max="1" width="4.1328125" style="7" customWidth="1"/>
    <col min="2" max="2" width="12.1328125" style="5" customWidth="1"/>
    <col min="3" max="3" width="10.3984375" style="5" customWidth="1"/>
    <col min="4" max="4" width="14.265625" style="33" bestFit="1" customWidth="1"/>
    <col min="5" max="5" width="18.3984375" style="8" customWidth="1"/>
    <col min="6" max="6" width="12.3984375" style="7" customWidth="1"/>
    <col min="7" max="7" width="18.59765625" style="5" bestFit="1" customWidth="1"/>
    <col min="8" max="9" width="11.3984375" style="5"/>
    <col min="10" max="10" width="3.265625" style="5" customWidth="1"/>
    <col min="11" max="11" width="11.3984375" style="5"/>
    <col min="12" max="15" width="0" style="5" hidden="1" customWidth="1"/>
    <col min="16" max="16384" width="11.3984375" style="5"/>
  </cols>
  <sheetData>
    <row r="1" spans="1:22" ht="18.75" customHeight="1" x14ac:dyDescent="0.4">
      <c r="A1" s="18"/>
      <c r="B1" s="19" t="s">
        <v>380</v>
      </c>
      <c r="C1" s="20" t="s">
        <v>523</v>
      </c>
      <c r="D1" s="31"/>
      <c r="E1" s="21"/>
      <c r="F1" s="31"/>
      <c r="G1" s="21"/>
      <c r="H1" s="1"/>
      <c r="I1" s="1"/>
      <c r="J1" s="1"/>
      <c r="K1" s="1"/>
      <c r="L1" s="2"/>
      <c r="M1" s="2"/>
      <c r="N1" s="2"/>
      <c r="O1" s="2"/>
      <c r="P1" s="2"/>
      <c r="Q1" s="3"/>
      <c r="R1" s="3"/>
      <c r="S1" s="3"/>
      <c r="T1" s="3"/>
      <c r="U1" s="3"/>
      <c r="V1" s="4"/>
    </row>
    <row r="2" spans="1:22" ht="18.75" customHeight="1" x14ac:dyDescent="0.4">
      <c r="A2" s="18"/>
      <c r="B2" s="19"/>
      <c r="C2" s="20" t="s">
        <v>522</v>
      </c>
      <c r="D2" s="31"/>
      <c r="E2" s="21"/>
      <c r="F2" s="31"/>
      <c r="G2" s="21"/>
      <c r="H2" s="1"/>
      <c r="I2" s="1"/>
      <c r="J2" s="1"/>
      <c r="K2" s="1"/>
      <c r="L2" s="2"/>
      <c r="M2" s="2"/>
      <c r="N2" s="2"/>
      <c r="O2" s="2"/>
      <c r="P2" s="2"/>
      <c r="Q2" s="3"/>
      <c r="R2" s="3"/>
      <c r="S2" s="3"/>
      <c r="T2" s="3"/>
      <c r="U2" s="3"/>
      <c r="V2" s="4"/>
    </row>
    <row r="3" spans="1:22" x14ac:dyDescent="0.4">
      <c r="A3" s="6"/>
    </row>
    <row r="4" spans="1:22" x14ac:dyDescent="0.4">
      <c r="A4" s="9" t="s">
        <v>519</v>
      </c>
    </row>
    <row r="5" spans="1:22" x14ac:dyDescent="0.4">
      <c r="A5" s="6"/>
    </row>
    <row r="6" spans="1:22" x14ac:dyDescent="0.4">
      <c r="A6" s="22" t="s">
        <v>0</v>
      </c>
      <c r="B6" s="23" t="s">
        <v>1</v>
      </c>
      <c r="C6" s="23" t="s">
        <v>2</v>
      </c>
      <c r="D6" s="24" t="s">
        <v>3</v>
      </c>
      <c r="E6" s="24" t="s">
        <v>520</v>
      </c>
      <c r="F6" s="25" t="s">
        <v>4</v>
      </c>
      <c r="G6" s="22" t="s">
        <v>521</v>
      </c>
    </row>
    <row r="7" spans="1:22" x14ac:dyDescent="0.4">
      <c r="A7" s="26">
        <v>1</v>
      </c>
      <c r="B7" s="27" t="s">
        <v>5</v>
      </c>
      <c r="C7" s="27" t="s">
        <v>6</v>
      </c>
      <c r="D7" s="34">
        <v>27848</v>
      </c>
      <c r="E7" s="28"/>
      <c r="F7" s="32">
        <v>7.7314814814814815E-3</v>
      </c>
      <c r="G7" s="28"/>
      <c r="I7" t="str">
        <f>IF(E7="","",IF(E7=L7,"richtig","falsch"))</f>
        <v/>
      </c>
      <c r="K7" t="str">
        <f>IF(G7="","",IF(G7=N7,"richtig","falsch"))</f>
        <v/>
      </c>
      <c r="L7" s="5">
        <f>MONTH(D7)</f>
        <v>3</v>
      </c>
      <c r="N7" s="14">
        <f>F7*24*60*60</f>
        <v>668</v>
      </c>
    </row>
    <row r="8" spans="1:22" x14ac:dyDescent="0.4">
      <c r="A8" s="26">
        <v>2</v>
      </c>
      <c r="B8" s="27" t="s">
        <v>5</v>
      </c>
      <c r="C8" s="27" t="s">
        <v>7</v>
      </c>
      <c r="D8" s="34">
        <v>28058</v>
      </c>
      <c r="E8" s="29"/>
      <c r="F8" s="32">
        <v>8.7037037037037031E-3</v>
      </c>
      <c r="G8" s="30"/>
      <c r="I8" t="str">
        <f t="shared" ref="I8:I71" si="0">IF(E8="","",IF(E8=L8,"richtig","falsch"))</f>
        <v/>
      </c>
      <c r="K8" t="str">
        <f t="shared" ref="K8:K71" si="1">IF(G8="","",IF(G8=N8,"richtig","falsch"))</f>
        <v/>
      </c>
      <c r="L8" s="5">
        <f t="shared" ref="L8:L71" si="2">MONTH(D8)</f>
        <v>10</v>
      </c>
      <c r="N8" s="14">
        <f t="shared" ref="N8:N71" si="3">F8*24*60*60</f>
        <v>752</v>
      </c>
    </row>
    <row r="9" spans="1:22" x14ac:dyDescent="0.4">
      <c r="A9" s="26">
        <v>3</v>
      </c>
      <c r="B9" s="27" t="s">
        <v>8</v>
      </c>
      <c r="C9" s="27" t="s">
        <v>9</v>
      </c>
      <c r="D9" s="34">
        <v>27791</v>
      </c>
      <c r="E9" s="29"/>
      <c r="F9" s="32">
        <v>5.8217592592592592E-3</v>
      </c>
      <c r="G9" s="30"/>
      <c r="I9" t="str">
        <f t="shared" si="0"/>
        <v/>
      </c>
      <c r="K9" t="str">
        <f t="shared" si="1"/>
        <v/>
      </c>
      <c r="L9" s="5">
        <f t="shared" si="2"/>
        <v>2</v>
      </c>
      <c r="N9" s="14">
        <f t="shared" si="3"/>
        <v>503</v>
      </c>
    </row>
    <row r="10" spans="1:22" x14ac:dyDescent="0.4">
      <c r="A10" s="26">
        <v>4</v>
      </c>
      <c r="B10" s="27" t="s">
        <v>10</v>
      </c>
      <c r="C10" s="27" t="s">
        <v>11</v>
      </c>
      <c r="D10" s="34">
        <v>28062</v>
      </c>
      <c r="E10" s="29"/>
      <c r="F10" s="32">
        <v>1.1319444444444444E-2</v>
      </c>
      <c r="G10" s="30"/>
      <c r="I10" t="str">
        <f t="shared" si="0"/>
        <v/>
      </c>
      <c r="K10" t="str">
        <f t="shared" si="1"/>
        <v/>
      </c>
      <c r="L10" s="5">
        <f t="shared" si="2"/>
        <v>10</v>
      </c>
      <c r="N10" s="14">
        <f t="shared" si="3"/>
        <v>978</v>
      </c>
    </row>
    <row r="11" spans="1:22" x14ac:dyDescent="0.4">
      <c r="A11" s="26">
        <v>5</v>
      </c>
      <c r="B11" s="27" t="s">
        <v>12</v>
      </c>
      <c r="C11" s="27" t="s">
        <v>13</v>
      </c>
      <c r="D11" s="34">
        <v>26877</v>
      </c>
      <c r="E11" s="29"/>
      <c r="F11" s="32">
        <v>9.1087962962962971E-3</v>
      </c>
      <c r="G11" s="30"/>
      <c r="I11" t="str">
        <f t="shared" si="0"/>
        <v/>
      </c>
      <c r="K11" t="str">
        <f t="shared" si="1"/>
        <v/>
      </c>
      <c r="L11" s="5">
        <f t="shared" si="2"/>
        <v>8</v>
      </c>
      <c r="N11" s="14">
        <f t="shared" si="3"/>
        <v>787.00000000000011</v>
      </c>
    </row>
    <row r="12" spans="1:22" x14ac:dyDescent="0.4">
      <c r="A12" s="26">
        <v>6</v>
      </c>
      <c r="B12" s="27" t="s">
        <v>14</v>
      </c>
      <c r="C12" s="27" t="s">
        <v>15</v>
      </c>
      <c r="D12" s="34">
        <v>27689</v>
      </c>
      <c r="E12" s="29"/>
      <c r="F12" s="32">
        <v>6.5393518518518517E-3</v>
      </c>
      <c r="G12" s="30"/>
      <c r="I12" t="str">
        <f t="shared" si="0"/>
        <v/>
      </c>
      <c r="K12" t="str">
        <f t="shared" si="1"/>
        <v/>
      </c>
      <c r="L12" s="5">
        <f t="shared" si="2"/>
        <v>10</v>
      </c>
      <c r="N12" s="14">
        <f t="shared" si="3"/>
        <v>565</v>
      </c>
    </row>
    <row r="13" spans="1:22" x14ac:dyDescent="0.4">
      <c r="A13" s="26">
        <v>7</v>
      </c>
      <c r="B13" s="27" t="s">
        <v>16</v>
      </c>
      <c r="C13" s="27" t="s">
        <v>17</v>
      </c>
      <c r="D13" s="34">
        <v>28261</v>
      </c>
      <c r="E13" s="29"/>
      <c r="F13" s="32">
        <v>8.3101851851851861E-3</v>
      </c>
      <c r="G13" s="30"/>
      <c r="I13" t="str">
        <f t="shared" si="0"/>
        <v/>
      </c>
      <c r="K13" t="str">
        <f t="shared" si="1"/>
        <v/>
      </c>
      <c r="L13" s="5">
        <f t="shared" si="2"/>
        <v>5</v>
      </c>
      <c r="N13" s="14">
        <f t="shared" si="3"/>
        <v>718.00000000000011</v>
      </c>
    </row>
    <row r="14" spans="1:22" x14ac:dyDescent="0.4">
      <c r="A14" s="26">
        <v>8</v>
      </c>
      <c r="B14" s="27" t="s">
        <v>18</v>
      </c>
      <c r="C14" s="27" t="s">
        <v>19</v>
      </c>
      <c r="D14" s="34">
        <v>28352</v>
      </c>
      <c r="E14" s="29"/>
      <c r="F14" s="32">
        <v>5.5439814814814822E-3</v>
      </c>
      <c r="G14" s="30"/>
      <c r="I14" t="str">
        <f t="shared" si="0"/>
        <v/>
      </c>
      <c r="K14" t="str">
        <f t="shared" si="1"/>
        <v/>
      </c>
      <c r="L14" s="5">
        <f t="shared" si="2"/>
        <v>8</v>
      </c>
      <c r="N14" s="14">
        <f t="shared" si="3"/>
        <v>479.00000000000006</v>
      </c>
    </row>
    <row r="15" spans="1:22" x14ac:dyDescent="0.4">
      <c r="A15" s="26">
        <v>9</v>
      </c>
      <c r="B15" s="27" t="s">
        <v>18</v>
      </c>
      <c r="C15" s="27" t="s">
        <v>20</v>
      </c>
      <c r="D15" s="34">
        <v>27462</v>
      </c>
      <c r="E15" s="29"/>
      <c r="F15" s="32">
        <v>7.1759259259259259E-3</v>
      </c>
      <c r="G15" s="30"/>
      <c r="I15" t="str">
        <f t="shared" si="0"/>
        <v/>
      </c>
      <c r="K15" t="str">
        <f t="shared" si="1"/>
        <v/>
      </c>
      <c r="L15" s="5">
        <f t="shared" si="2"/>
        <v>3</v>
      </c>
      <c r="N15" s="14">
        <f t="shared" si="3"/>
        <v>620</v>
      </c>
    </row>
    <row r="16" spans="1:22" x14ac:dyDescent="0.4">
      <c r="A16" s="26">
        <v>10</v>
      </c>
      <c r="B16" s="27" t="s">
        <v>21</v>
      </c>
      <c r="C16" s="27" t="s">
        <v>22</v>
      </c>
      <c r="D16" s="34">
        <v>28204</v>
      </c>
      <c r="E16" s="29"/>
      <c r="F16" s="32">
        <v>9.4907407407407406E-3</v>
      </c>
      <c r="G16" s="30"/>
      <c r="I16" t="str">
        <f t="shared" si="0"/>
        <v/>
      </c>
      <c r="K16" t="str">
        <f t="shared" si="1"/>
        <v/>
      </c>
      <c r="L16" s="5">
        <f t="shared" si="2"/>
        <v>3</v>
      </c>
      <c r="N16" s="14">
        <f t="shared" si="3"/>
        <v>820</v>
      </c>
    </row>
    <row r="17" spans="1:14" x14ac:dyDescent="0.4">
      <c r="A17" s="26">
        <v>11</v>
      </c>
      <c r="B17" s="27" t="s">
        <v>23</v>
      </c>
      <c r="C17" s="27" t="s">
        <v>24</v>
      </c>
      <c r="D17" s="34">
        <v>26723</v>
      </c>
      <c r="E17" s="29"/>
      <c r="F17" s="32">
        <v>6.215277777777777E-3</v>
      </c>
      <c r="G17" s="30"/>
      <c r="I17" t="str">
        <f t="shared" si="0"/>
        <v/>
      </c>
      <c r="K17" t="str">
        <f t="shared" si="1"/>
        <v/>
      </c>
      <c r="L17" s="5">
        <f t="shared" si="2"/>
        <v>2</v>
      </c>
      <c r="N17" s="14">
        <f t="shared" si="3"/>
        <v>537</v>
      </c>
    </row>
    <row r="18" spans="1:14" x14ac:dyDescent="0.4">
      <c r="A18" s="26">
        <v>12</v>
      </c>
      <c r="B18" s="27" t="s">
        <v>25</v>
      </c>
      <c r="C18" s="27" t="s">
        <v>26</v>
      </c>
      <c r="D18" s="34">
        <v>27725</v>
      </c>
      <c r="E18" s="29"/>
      <c r="F18" s="32">
        <v>1.1736111111111109E-2</v>
      </c>
      <c r="G18" s="30"/>
      <c r="I18" t="str">
        <f t="shared" si="0"/>
        <v/>
      </c>
      <c r="K18" t="str">
        <f t="shared" si="1"/>
        <v/>
      </c>
      <c r="L18" s="5">
        <f t="shared" si="2"/>
        <v>11</v>
      </c>
      <c r="N18" s="14">
        <f t="shared" si="3"/>
        <v>1013.9999999999999</v>
      </c>
    </row>
    <row r="19" spans="1:14" x14ac:dyDescent="0.4">
      <c r="A19" s="26">
        <v>13</v>
      </c>
      <c r="B19" s="27" t="s">
        <v>27</v>
      </c>
      <c r="C19" s="27" t="s">
        <v>28</v>
      </c>
      <c r="D19" s="34">
        <v>27869</v>
      </c>
      <c r="E19" s="29"/>
      <c r="F19" s="32">
        <v>8.1250000000000003E-3</v>
      </c>
      <c r="G19" s="30"/>
      <c r="I19" t="str">
        <f t="shared" si="0"/>
        <v/>
      </c>
      <c r="K19" t="str">
        <f t="shared" si="1"/>
        <v/>
      </c>
      <c r="L19" s="5">
        <f t="shared" si="2"/>
        <v>4</v>
      </c>
      <c r="N19" s="14">
        <f t="shared" si="3"/>
        <v>702.00000000000011</v>
      </c>
    </row>
    <row r="20" spans="1:14" x14ac:dyDescent="0.4">
      <c r="A20" s="26">
        <v>14</v>
      </c>
      <c r="B20" s="27" t="s">
        <v>29</v>
      </c>
      <c r="C20" s="27" t="s">
        <v>30</v>
      </c>
      <c r="D20" s="34">
        <v>27991</v>
      </c>
      <c r="E20" s="29"/>
      <c r="F20" s="32">
        <v>8.4837962962962966E-3</v>
      </c>
      <c r="G20" s="30"/>
      <c r="I20" t="str">
        <f t="shared" si="0"/>
        <v/>
      </c>
      <c r="K20" t="str">
        <f t="shared" si="1"/>
        <v/>
      </c>
      <c r="L20" s="5">
        <f t="shared" si="2"/>
        <v>8</v>
      </c>
      <c r="N20" s="14">
        <f t="shared" si="3"/>
        <v>733.00000000000011</v>
      </c>
    </row>
    <row r="21" spans="1:14" x14ac:dyDescent="0.4">
      <c r="A21" s="26">
        <v>15</v>
      </c>
      <c r="B21" s="27" t="s">
        <v>31</v>
      </c>
      <c r="C21" s="27" t="s">
        <v>32</v>
      </c>
      <c r="D21" s="34">
        <v>28212</v>
      </c>
      <c r="E21" s="29"/>
      <c r="F21" s="32">
        <v>1.3738425925925926E-2</v>
      </c>
      <c r="G21" s="30"/>
      <c r="I21" t="str">
        <f t="shared" si="0"/>
        <v/>
      </c>
      <c r="K21" t="str">
        <f t="shared" si="1"/>
        <v/>
      </c>
      <c r="L21" s="5">
        <f t="shared" si="2"/>
        <v>3</v>
      </c>
      <c r="N21" s="14">
        <f t="shared" si="3"/>
        <v>1187</v>
      </c>
    </row>
    <row r="22" spans="1:14" x14ac:dyDescent="0.4">
      <c r="A22" s="26">
        <v>16</v>
      </c>
      <c r="B22" s="27" t="s">
        <v>33</v>
      </c>
      <c r="C22" s="27" t="s">
        <v>34</v>
      </c>
      <c r="D22" s="34">
        <v>27711</v>
      </c>
      <c r="E22" s="29"/>
      <c r="F22" s="32">
        <v>8.9930555555555545E-3</v>
      </c>
      <c r="G22" s="30"/>
      <c r="I22" t="str">
        <f t="shared" si="0"/>
        <v/>
      </c>
      <c r="K22" t="str">
        <f t="shared" si="1"/>
        <v/>
      </c>
      <c r="L22" s="5">
        <f t="shared" si="2"/>
        <v>11</v>
      </c>
      <c r="N22" s="14">
        <f t="shared" si="3"/>
        <v>777</v>
      </c>
    </row>
    <row r="23" spans="1:14" x14ac:dyDescent="0.4">
      <c r="A23" s="26">
        <v>17</v>
      </c>
      <c r="B23" s="27" t="s">
        <v>33</v>
      </c>
      <c r="C23" s="27" t="s">
        <v>35</v>
      </c>
      <c r="D23" s="34">
        <v>27831</v>
      </c>
      <c r="E23" s="29"/>
      <c r="F23" s="32">
        <v>9.0277777777777787E-3</v>
      </c>
      <c r="G23" s="30"/>
      <c r="I23" t="str">
        <f t="shared" si="0"/>
        <v/>
      </c>
      <c r="K23" t="str">
        <f t="shared" si="1"/>
        <v/>
      </c>
      <c r="L23" s="5">
        <f t="shared" si="2"/>
        <v>3</v>
      </c>
      <c r="N23" s="14">
        <f t="shared" si="3"/>
        <v>780</v>
      </c>
    </row>
    <row r="24" spans="1:14" x14ac:dyDescent="0.4">
      <c r="A24" s="26">
        <v>18</v>
      </c>
      <c r="B24" s="27" t="s">
        <v>33</v>
      </c>
      <c r="C24" s="27" t="s">
        <v>36</v>
      </c>
      <c r="D24" s="34">
        <v>27704</v>
      </c>
      <c r="E24" s="29"/>
      <c r="F24" s="32">
        <v>1.5104166666666667E-2</v>
      </c>
      <c r="G24" s="30"/>
      <c r="I24" t="str">
        <f t="shared" si="0"/>
        <v/>
      </c>
      <c r="K24" t="str">
        <f t="shared" si="1"/>
        <v/>
      </c>
      <c r="L24" s="5">
        <f t="shared" si="2"/>
        <v>11</v>
      </c>
      <c r="N24" s="14">
        <f t="shared" si="3"/>
        <v>1305</v>
      </c>
    </row>
    <row r="25" spans="1:14" x14ac:dyDescent="0.4">
      <c r="A25" s="26">
        <v>19</v>
      </c>
      <c r="B25" s="27" t="s">
        <v>33</v>
      </c>
      <c r="C25" s="27" t="s">
        <v>37</v>
      </c>
      <c r="D25" s="34">
        <v>27601</v>
      </c>
      <c r="E25" s="29"/>
      <c r="F25" s="32">
        <v>6.828703703703704E-3</v>
      </c>
      <c r="G25" s="30"/>
      <c r="I25" t="str">
        <f t="shared" si="0"/>
        <v/>
      </c>
      <c r="K25" t="str">
        <f t="shared" si="1"/>
        <v/>
      </c>
      <c r="L25" s="5">
        <f t="shared" si="2"/>
        <v>7</v>
      </c>
      <c r="N25" s="14">
        <f t="shared" si="3"/>
        <v>590</v>
      </c>
    </row>
    <row r="26" spans="1:14" x14ac:dyDescent="0.4">
      <c r="A26" s="26">
        <v>20</v>
      </c>
      <c r="B26" s="27" t="s">
        <v>33</v>
      </c>
      <c r="C26" s="27" t="s">
        <v>38</v>
      </c>
      <c r="D26" s="34">
        <v>27823</v>
      </c>
      <c r="E26" s="29"/>
      <c r="F26" s="32">
        <v>6.7708333333333336E-3</v>
      </c>
      <c r="G26" s="30"/>
      <c r="I26" t="str">
        <f t="shared" si="0"/>
        <v/>
      </c>
      <c r="K26" t="str">
        <f t="shared" si="1"/>
        <v/>
      </c>
      <c r="L26" s="5">
        <f t="shared" si="2"/>
        <v>3</v>
      </c>
      <c r="N26" s="14">
        <f t="shared" si="3"/>
        <v>585</v>
      </c>
    </row>
    <row r="27" spans="1:14" x14ac:dyDescent="0.4">
      <c r="A27" s="26">
        <v>21</v>
      </c>
      <c r="B27" s="27" t="s">
        <v>33</v>
      </c>
      <c r="C27" s="27" t="s">
        <v>26</v>
      </c>
      <c r="D27" s="34">
        <v>28410</v>
      </c>
      <c r="E27" s="29"/>
      <c r="F27" s="32">
        <v>1.2916666666666667E-2</v>
      </c>
      <c r="G27" s="30"/>
      <c r="I27" t="str">
        <f t="shared" si="0"/>
        <v/>
      </c>
      <c r="K27" t="str">
        <f t="shared" si="1"/>
        <v/>
      </c>
      <c r="L27" s="5">
        <f t="shared" si="2"/>
        <v>10</v>
      </c>
      <c r="N27" s="14">
        <f t="shared" si="3"/>
        <v>1116</v>
      </c>
    </row>
    <row r="28" spans="1:14" x14ac:dyDescent="0.4">
      <c r="A28" s="26">
        <v>22</v>
      </c>
      <c r="B28" s="27" t="s">
        <v>33</v>
      </c>
      <c r="C28" s="27" t="s">
        <v>39</v>
      </c>
      <c r="D28" s="34">
        <v>27551</v>
      </c>
      <c r="E28" s="29"/>
      <c r="F28" s="32">
        <v>1.1574074074074075E-2</v>
      </c>
      <c r="G28" s="30"/>
      <c r="I28" t="str">
        <f t="shared" si="0"/>
        <v/>
      </c>
      <c r="K28" t="str">
        <f t="shared" si="1"/>
        <v/>
      </c>
      <c r="L28" s="5">
        <f t="shared" si="2"/>
        <v>6</v>
      </c>
      <c r="N28" s="14">
        <f t="shared" si="3"/>
        <v>1000.0000000000001</v>
      </c>
    </row>
    <row r="29" spans="1:14" x14ac:dyDescent="0.4">
      <c r="A29" s="26">
        <v>23</v>
      </c>
      <c r="B29" s="27" t="s">
        <v>33</v>
      </c>
      <c r="C29" s="27" t="s">
        <v>40</v>
      </c>
      <c r="D29" s="34">
        <v>28164</v>
      </c>
      <c r="E29" s="29"/>
      <c r="F29" s="32">
        <v>1.1863425925925925E-2</v>
      </c>
      <c r="G29" s="30"/>
      <c r="I29" t="str">
        <f t="shared" si="0"/>
        <v/>
      </c>
      <c r="K29" t="str">
        <f t="shared" si="1"/>
        <v/>
      </c>
      <c r="L29" s="5">
        <f t="shared" si="2"/>
        <v>2</v>
      </c>
      <c r="N29" s="14">
        <f t="shared" si="3"/>
        <v>1025</v>
      </c>
    </row>
    <row r="30" spans="1:14" x14ac:dyDescent="0.4">
      <c r="A30" s="26">
        <v>24</v>
      </c>
      <c r="B30" s="27" t="s">
        <v>41</v>
      </c>
      <c r="C30" s="27" t="s">
        <v>42</v>
      </c>
      <c r="D30" s="34">
        <v>27128</v>
      </c>
      <c r="E30" s="29"/>
      <c r="F30" s="32">
        <v>8.8541666666666664E-3</v>
      </c>
      <c r="G30" s="30"/>
      <c r="I30" t="str">
        <f t="shared" si="0"/>
        <v/>
      </c>
      <c r="K30" t="str">
        <f t="shared" si="1"/>
        <v/>
      </c>
      <c r="L30" s="5">
        <f t="shared" si="2"/>
        <v>4</v>
      </c>
      <c r="N30" s="14">
        <f t="shared" si="3"/>
        <v>765</v>
      </c>
    </row>
    <row r="31" spans="1:14" x14ac:dyDescent="0.4">
      <c r="A31" s="26">
        <v>25</v>
      </c>
      <c r="B31" s="27" t="s">
        <v>43</v>
      </c>
      <c r="C31" s="27" t="s">
        <v>44</v>
      </c>
      <c r="D31" s="34">
        <v>27348</v>
      </c>
      <c r="E31" s="29"/>
      <c r="F31" s="32">
        <v>1.4988425925925926E-2</v>
      </c>
      <c r="G31" s="30"/>
      <c r="I31" t="str">
        <f t="shared" si="0"/>
        <v/>
      </c>
      <c r="K31" t="str">
        <f t="shared" si="1"/>
        <v/>
      </c>
      <c r="L31" s="5">
        <f t="shared" si="2"/>
        <v>11</v>
      </c>
      <c r="N31" s="14">
        <f t="shared" si="3"/>
        <v>1295</v>
      </c>
    </row>
    <row r="32" spans="1:14" x14ac:dyDescent="0.4">
      <c r="A32" s="26">
        <v>26</v>
      </c>
      <c r="B32" s="27" t="s">
        <v>45</v>
      </c>
      <c r="C32" s="27" t="s">
        <v>46</v>
      </c>
      <c r="D32" s="34">
        <v>28161</v>
      </c>
      <c r="E32" s="29"/>
      <c r="F32" s="32">
        <v>6.3310185185185197E-3</v>
      </c>
      <c r="G32" s="30"/>
      <c r="I32" t="str">
        <f t="shared" si="0"/>
        <v/>
      </c>
      <c r="K32" t="str">
        <f t="shared" si="1"/>
        <v/>
      </c>
      <c r="L32" s="5">
        <f t="shared" si="2"/>
        <v>2</v>
      </c>
      <c r="N32" s="14">
        <f t="shared" si="3"/>
        <v>547</v>
      </c>
    </row>
    <row r="33" spans="1:14" x14ac:dyDescent="0.4">
      <c r="A33" s="26">
        <v>27</v>
      </c>
      <c r="B33" s="27" t="s">
        <v>45</v>
      </c>
      <c r="C33" s="27" t="s">
        <v>47</v>
      </c>
      <c r="D33" s="34">
        <v>28262</v>
      </c>
      <c r="E33" s="29"/>
      <c r="F33" s="32">
        <v>7.2569444444444443E-3</v>
      </c>
      <c r="G33" s="30"/>
      <c r="I33" t="str">
        <f t="shared" si="0"/>
        <v/>
      </c>
      <c r="K33" t="str">
        <f t="shared" si="1"/>
        <v/>
      </c>
      <c r="L33" s="5">
        <f t="shared" si="2"/>
        <v>5</v>
      </c>
      <c r="N33" s="14">
        <f t="shared" si="3"/>
        <v>627</v>
      </c>
    </row>
    <row r="34" spans="1:14" x14ac:dyDescent="0.4">
      <c r="A34" s="26">
        <v>28</v>
      </c>
      <c r="B34" s="27" t="s">
        <v>45</v>
      </c>
      <c r="C34" s="27" t="s">
        <v>48</v>
      </c>
      <c r="D34" s="34">
        <v>27477</v>
      </c>
      <c r="E34" s="29"/>
      <c r="F34" s="32">
        <v>9.7685185185185184E-3</v>
      </c>
      <c r="G34" s="30"/>
      <c r="I34" t="str">
        <f t="shared" si="0"/>
        <v/>
      </c>
      <c r="K34" t="str">
        <f t="shared" si="1"/>
        <v/>
      </c>
      <c r="L34" s="5">
        <f t="shared" si="2"/>
        <v>3</v>
      </c>
      <c r="N34" s="14">
        <f t="shared" si="3"/>
        <v>844</v>
      </c>
    </row>
    <row r="35" spans="1:14" x14ac:dyDescent="0.4">
      <c r="A35" s="26">
        <v>29</v>
      </c>
      <c r="B35" s="27" t="s">
        <v>45</v>
      </c>
      <c r="C35" s="27" t="s">
        <v>49</v>
      </c>
      <c r="D35" s="34">
        <v>27400</v>
      </c>
      <c r="E35" s="29"/>
      <c r="F35" s="32">
        <v>5.0231481481481481E-3</v>
      </c>
      <c r="G35" s="30"/>
      <c r="I35" t="str">
        <f t="shared" si="0"/>
        <v/>
      </c>
      <c r="K35" t="str">
        <f t="shared" si="1"/>
        <v/>
      </c>
      <c r="L35" s="5">
        <f t="shared" si="2"/>
        <v>1</v>
      </c>
      <c r="N35" s="14">
        <f t="shared" si="3"/>
        <v>434</v>
      </c>
    </row>
    <row r="36" spans="1:14" x14ac:dyDescent="0.4">
      <c r="A36" s="26">
        <v>30</v>
      </c>
      <c r="B36" s="27" t="s">
        <v>45</v>
      </c>
      <c r="C36" s="27" t="s">
        <v>9</v>
      </c>
      <c r="D36" s="34">
        <v>27266</v>
      </c>
      <c r="E36" s="29"/>
      <c r="F36" s="32">
        <v>6.4236111111111117E-3</v>
      </c>
      <c r="G36" s="30"/>
      <c r="I36" t="str">
        <f t="shared" si="0"/>
        <v/>
      </c>
      <c r="K36" t="str">
        <f t="shared" si="1"/>
        <v/>
      </c>
      <c r="L36" s="5">
        <f t="shared" si="2"/>
        <v>8</v>
      </c>
      <c r="N36" s="14">
        <f t="shared" si="3"/>
        <v>555</v>
      </c>
    </row>
    <row r="37" spans="1:14" x14ac:dyDescent="0.4">
      <c r="A37" s="26">
        <v>31</v>
      </c>
      <c r="B37" s="27" t="s">
        <v>50</v>
      </c>
      <c r="C37" s="27" t="s">
        <v>51</v>
      </c>
      <c r="D37" s="34">
        <v>27953</v>
      </c>
      <c r="E37" s="29"/>
      <c r="F37" s="32">
        <v>9.3749999999999997E-3</v>
      </c>
      <c r="G37" s="30"/>
      <c r="I37" t="str">
        <f t="shared" si="0"/>
        <v/>
      </c>
      <c r="K37" t="str">
        <f t="shared" si="1"/>
        <v/>
      </c>
      <c r="L37" s="5">
        <f t="shared" si="2"/>
        <v>7</v>
      </c>
      <c r="N37" s="14">
        <f t="shared" si="3"/>
        <v>809.99999999999989</v>
      </c>
    </row>
    <row r="38" spans="1:14" x14ac:dyDescent="0.4">
      <c r="A38" s="26">
        <v>32</v>
      </c>
      <c r="B38" s="27" t="s">
        <v>50</v>
      </c>
      <c r="C38" s="27" t="s">
        <v>52</v>
      </c>
      <c r="D38" s="34">
        <v>27439</v>
      </c>
      <c r="E38" s="29"/>
      <c r="F38" s="32">
        <v>5.7870370370370376E-3</v>
      </c>
      <c r="G38" s="30"/>
      <c r="I38" t="str">
        <f t="shared" si="0"/>
        <v/>
      </c>
      <c r="K38" t="str">
        <f t="shared" si="1"/>
        <v/>
      </c>
      <c r="L38" s="5">
        <f t="shared" si="2"/>
        <v>2</v>
      </c>
      <c r="N38" s="14">
        <f t="shared" si="3"/>
        <v>500.00000000000006</v>
      </c>
    </row>
    <row r="39" spans="1:14" x14ac:dyDescent="0.4">
      <c r="A39" s="26">
        <v>33</v>
      </c>
      <c r="B39" s="27" t="s">
        <v>53</v>
      </c>
      <c r="C39" s="27" t="s">
        <v>54</v>
      </c>
      <c r="D39" s="34">
        <v>27748</v>
      </c>
      <c r="E39" s="29"/>
      <c r="F39" s="32">
        <v>5.9953703703703697E-3</v>
      </c>
      <c r="G39" s="30"/>
      <c r="I39" t="str">
        <f t="shared" si="0"/>
        <v/>
      </c>
      <c r="K39" t="str">
        <f t="shared" si="1"/>
        <v/>
      </c>
      <c r="L39" s="5">
        <f t="shared" si="2"/>
        <v>12</v>
      </c>
      <c r="N39" s="14">
        <f t="shared" si="3"/>
        <v>518</v>
      </c>
    </row>
    <row r="40" spans="1:14" x14ac:dyDescent="0.4">
      <c r="A40" s="26">
        <v>34</v>
      </c>
      <c r="B40" s="27" t="s">
        <v>55</v>
      </c>
      <c r="C40" s="27" t="s">
        <v>56</v>
      </c>
      <c r="D40" s="34">
        <v>28295</v>
      </c>
      <c r="E40" s="29"/>
      <c r="F40" s="32">
        <v>1.0069444444444445E-2</v>
      </c>
      <c r="G40" s="30"/>
      <c r="I40" t="str">
        <f t="shared" si="0"/>
        <v/>
      </c>
      <c r="K40" t="str">
        <f t="shared" si="1"/>
        <v/>
      </c>
      <c r="L40" s="5">
        <f t="shared" si="2"/>
        <v>6</v>
      </c>
      <c r="N40" s="14">
        <f t="shared" si="3"/>
        <v>870.00000000000011</v>
      </c>
    </row>
    <row r="41" spans="1:14" x14ac:dyDescent="0.4">
      <c r="A41" s="26">
        <v>35</v>
      </c>
      <c r="B41" s="27" t="s">
        <v>57</v>
      </c>
      <c r="C41" s="27" t="s">
        <v>58</v>
      </c>
      <c r="D41" s="34">
        <v>27476</v>
      </c>
      <c r="E41" s="29"/>
      <c r="F41" s="32">
        <v>6.0648148148148145E-3</v>
      </c>
      <c r="G41" s="30"/>
      <c r="I41" t="str">
        <f t="shared" si="0"/>
        <v/>
      </c>
      <c r="K41" t="str">
        <f t="shared" si="1"/>
        <v/>
      </c>
      <c r="L41" s="5">
        <f t="shared" si="2"/>
        <v>3</v>
      </c>
      <c r="N41" s="14">
        <f t="shared" si="3"/>
        <v>524</v>
      </c>
    </row>
    <row r="42" spans="1:14" x14ac:dyDescent="0.4">
      <c r="A42" s="26">
        <v>36</v>
      </c>
      <c r="B42" s="27" t="s">
        <v>59</v>
      </c>
      <c r="C42" s="27" t="s">
        <v>60</v>
      </c>
      <c r="D42" s="34">
        <v>27484</v>
      </c>
      <c r="E42" s="29"/>
      <c r="F42" s="32">
        <v>5.9375000000000001E-3</v>
      </c>
      <c r="G42" s="30"/>
      <c r="I42" t="str">
        <f t="shared" si="0"/>
        <v/>
      </c>
      <c r="K42" t="str">
        <f t="shared" si="1"/>
        <v/>
      </c>
      <c r="L42" s="5">
        <f t="shared" si="2"/>
        <v>3</v>
      </c>
      <c r="N42" s="14">
        <f t="shared" si="3"/>
        <v>513</v>
      </c>
    </row>
    <row r="43" spans="1:14" x14ac:dyDescent="0.4">
      <c r="A43" s="26">
        <v>37</v>
      </c>
      <c r="B43" s="27" t="s">
        <v>61</v>
      </c>
      <c r="C43" s="27" t="s">
        <v>62</v>
      </c>
      <c r="D43" s="34">
        <v>27937</v>
      </c>
      <c r="E43" s="29"/>
      <c r="F43" s="32">
        <v>1.2546296296296297E-2</v>
      </c>
      <c r="G43" s="30"/>
      <c r="I43" t="str">
        <f t="shared" si="0"/>
        <v/>
      </c>
      <c r="K43" t="str">
        <f t="shared" si="1"/>
        <v/>
      </c>
      <c r="L43" s="5">
        <f t="shared" si="2"/>
        <v>6</v>
      </c>
      <c r="N43" s="14">
        <f t="shared" si="3"/>
        <v>1084</v>
      </c>
    </row>
    <row r="44" spans="1:14" x14ac:dyDescent="0.4">
      <c r="A44" s="26">
        <v>38</v>
      </c>
      <c r="B44" s="27" t="s">
        <v>63</v>
      </c>
      <c r="C44" s="27" t="s">
        <v>64</v>
      </c>
      <c r="D44" s="34">
        <v>28058</v>
      </c>
      <c r="E44" s="29"/>
      <c r="F44" s="32">
        <v>1.0393518518518519E-2</v>
      </c>
      <c r="G44" s="30"/>
      <c r="I44" t="str">
        <f t="shared" si="0"/>
        <v/>
      </c>
      <c r="K44" t="str">
        <f t="shared" si="1"/>
        <v/>
      </c>
      <c r="L44" s="5">
        <f t="shared" si="2"/>
        <v>10</v>
      </c>
      <c r="N44" s="14">
        <f t="shared" si="3"/>
        <v>898.00000000000011</v>
      </c>
    </row>
    <row r="45" spans="1:14" x14ac:dyDescent="0.4">
      <c r="A45" s="26">
        <v>39</v>
      </c>
      <c r="B45" s="27" t="s">
        <v>65</v>
      </c>
      <c r="C45" s="27" t="s">
        <v>66</v>
      </c>
      <c r="D45" s="34">
        <v>27806</v>
      </c>
      <c r="E45" s="29"/>
      <c r="F45" s="32">
        <v>7.9861111111111122E-3</v>
      </c>
      <c r="G45" s="30"/>
      <c r="I45" t="str">
        <f t="shared" si="0"/>
        <v/>
      </c>
      <c r="K45" t="str">
        <f t="shared" si="1"/>
        <v/>
      </c>
      <c r="L45" s="5">
        <f t="shared" si="2"/>
        <v>2</v>
      </c>
      <c r="N45" s="14">
        <f t="shared" si="3"/>
        <v>690.00000000000011</v>
      </c>
    </row>
    <row r="46" spans="1:14" x14ac:dyDescent="0.4">
      <c r="A46" s="26">
        <v>40</v>
      </c>
      <c r="B46" s="27" t="s">
        <v>67</v>
      </c>
      <c r="C46" s="27" t="s">
        <v>24</v>
      </c>
      <c r="D46" s="34">
        <v>28426</v>
      </c>
      <c r="E46" s="29"/>
      <c r="F46" s="32">
        <v>8.5995370370370357E-3</v>
      </c>
      <c r="G46" s="30"/>
      <c r="I46" t="str">
        <f t="shared" si="0"/>
        <v/>
      </c>
      <c r="K46" t="str">
        <f t="shared" si="1"/>
        <v/>
      </c>
      <c r="L46" s="5">
        <f t="shared" si="2"/>
        <v>10</v>
      </c>
      <c r="N46" s="14">
        <f t="shared" si="3"/>
        <v>742.99999999999989</v>
      </c>
    </row>
    <row r="47" spans="1:14" x14ac:dyDescent="0.4">
      <c r="A47" s="26">
        <v>41</v>
      </c>
      <c r="B47" s="27" t="s">
        <v>68</v>
      </c>
      <c r="C47" s="27" t="s">
        <v>69</v>
      </c>
      <c r="D47" s="34">
        <v>27944</v>
      </c>
      <c r="E47" s="29"/>
      <c r="F47" s="32">
        <v>9.7106481481481471E-3</v>
      </c>
      <c r="G47" s="30"/>
      <c r="I47" t="str">
        <f t="shared" si="0"/>
        <v/>
      </c>
      <c r="K47" t="str">
        <f t="shared" si="1"/>
        <v/>
      </c>
      <c r="L47" s="5">
        <f t="shared" si="2"/>
        <v>7</v>
      </c>
      <c r="N47" s="14">
        <f t="shared" si="3"/>
        <v>838.99999999999989</v>
      </c>
    </row>
    <row r="48" spans="1:14" x14ac:dyDescent="0.4">
      <c r="A48" s="26">
        <v>42</v>
      </c>
      <c r="B48" s="27" t="s">
        <v>68</v>
      </c>
      <c r="C48" s="27" t="s">
        <v>70</v>
      </c>
      <c r="D48" s="34">
        <v>28451</v>
      </c>
      <c r="E48" s="29"/>
      <c r="F48" s="32">
        <v>9.6064814814814815E-3</v>
      </c>
      <c r="G48" s="30"/>
      <c r="I48" t="str">
        <f t="shared" si="0"/>
        <v/>
      </c>
      <c r="K48" t="str">
        <f t="shared" si="1"/>
        <v/>
      </c>
      <c r="L48" s="5">
        <f t="shared" si="2"/>
        <v>11</v>
      </c>
      <c r="N48" s="14">
        <f t="shared" si="3"/>
        <v>830</v>
      </c>
    </row>
    <row r="49" spans="1:14" x14ac:dyDescent="0.4">
      <c r="A49" s="26">
        <v>43</v>
      </c>
      <c r="B49" s="27" t="s">
        <v>71</v>
      </c>
      <c r="C49" s="27" t="s">
        <v>39</v>
      </c>
      <c r="D49" s="34">
        <v>28086</v>
      </c>
      <c r="E49" s="29"/>
      <c r="F49" s="32">
        <v>8.1828703703703699E-3</v>
      </c>
      <c r="G49" s="30"/>
      <c r="I49" t="str">
        <f t="shared" si="0"/>
        <v/>
      </c>
      <c r="K49" t="str">
        <f t="shared" si="1"/>
        <v/>
      </c>
      <c r="L49" s="5">
        <f t="shared" si="2"/>
        <v>11</v>
      </c>
      <c r="N49" s="14">
        <f t="shared" si="3"/>
        <v>707</v>
      </c>
    </row>
    <row r="50" spans="1:14" x14ac:dyDescent="0.4">
      <c r="A50" s="26">
        <v>44</v>
      </c>
      <c r="B50" s="27" t="s">
        <v>72</v>
      </c>
      <c r="C50" s="27" t="s">
        <v>73</v>
      </c>
      <c r="D50" s="34">
        <v>27696</v>
      </c>
      <c r="E50" s="29"/>
      <c r="F50" s="32">
        <v>7.0717592592592594E-3</v>
      </c>
      <c r="G50" s="30"/>
      <c r="I50" t="str">
        <f t="shared" si="0"/>
        <v/>
      </c>
      <c r="K50" t="str">
        <f t="shared" si="1"/>
        <v/>
      </c>
      <c r="L50" s="5">
        <f t="shared" si="2"/>
        <v>10</v>
      </c>
      <c r="N50" s="14">
        <f t="shared" si="3"/>
        <v>611</v>
      </c>
    </row>
    <row r="51" spans="1:14" x14ac:dyDescent="0.4">
      <c r="A51" s="26">
        <v>45</v>
      </c>
      <c r="B51" s="27" t="s">
        <v>72</v>
      </c>
      <c r="C51" s="27" t="s">
        <v>74</v>
      </c>
      <c r="D51" s="34">
        <v>27909</v>
      </c>
      <c r="E51" s="29"/>
      <c r="F51" s="32">
        <v>8.1597222222222227E-3</v>
      </c>
      <c r="G51" s="30"/>
      <c r="I51" t="str">
        <f t="shared" si="0"/>
        <v/>
      </c>
      <c r="K51" t="str">
        <f t="shared" si="1"/>
        <v/>
      </c>
      <c r="L51" s="5">
        <f t="shared" si="2"/>
        <v>5</v>
      </c>
      <c r="N51" s="14">
        <f t="shared" si="3"/>
        <v>705.00000000000011</v>
      </c>
    </row>
    <row r="52" spans="1:14" x14ac:dyDescent="0.4">
      <c r="A52" s="26">
        <v>46</v>
      </c>
      <c r="B52" s="27" t="s">
        <v>72</v>
      </c>
      <c r="C52" s="27" t="s">
        <v>24</v>
      </c>
      <c r="D52" s="34">
        <v>28091</v>
      </c>
      <c r="E52" s="29"/>
      <c r="F52" s="32">
        <v>7.7314814814814815E-3</v>
      </c>
      <c r="G52" s="30"/>
      <c r="I52" t="str">
        <f t="shared" si="0"/>
        <v/>
      </c>
      <c r="K52" t="str">
        <f t="shared" si="1"/>
        <v/>
      </c>
      <c r="L52" s="5">
        <f t="shared" si="2"/>
        <v>11</v>
      </c>
      <c r="N52" s="14">
        <f t="shared" si="3"/>
        <v>668</v>
      </c>
    </row>
    <row r="53" spans="1:14" x14ac:dyDescent="0.4">
      <c r="A53" s="26">
        <v>47</v>
      </c>
      <c r="B53" s="27" t="s">
        <v>72</v>
      </c>
      <c r="C53" s="27" t="s">
        <v>75</v>
      </c>
      <c r="D53" s="34">
        <v>28429</v>
      </c>
      <c r="E53" s="29"/>
      <c r="F53" s="32">
        <v>8.4490740740740741E-3</v>
      </c>
      <c r="G53" s="30"/>
      <c r="I53" t="str">
        <f t="shared" si="0"/>
        <v/>
      </c>
      <c r="K53" t="str">
        <f t="shared" si="1"/>
        <v/>
      </c>
      <c r="L53" s="5">
        <f t="shared" si="2"/>
        <v>10</v>
      </c>
      <c r="N53" s="14">
        <f t="shared" si="3"/>
        <v>730</v>
      </c>
    </row>
    <row r="54" spans="1:14" x14ac:dyDescent="0.4">
      <c r="A54" s="26">
        <v>48</v>
      </c>
      <c r="B54" s="27" t="s">
        <v>76</v>
      </c>
      <c r="C54" s="27" t="s">
        <v>36</v>
      </c>
      <c r="D54" s="34">
        <v>28137</v>
      </c>
      <c r="E54" s="29"/>
      <c r="F54" s="32">
        <v>8.9699074074074073E-3</v>
      </c>
      <c r="G54" s="30"/>
      <c r="I54" t="str">
        <f t="shared" si="0"/>
        <v/>
      </c>
      <c r="K54" t="str">
        <f t="shared" si="1"/>
        <v/>
      </c>
      <c r="L54" s="5">
        <f t="shared" si="2"/>
        <v>1</v>
      </c>
      <c r="N54" s="14">
        <f t="shared" si="3"/>
        <v>775.00000000000011</v>
      </c>
    </row>
    <row r="55" spans="1:14" x14ac:dyDescent="0.4">
      <c r="A55" s="26">
        <v>49</v>
      </c>
      <c r="B55" s="27" t="s">
        <v>76</v>
      </c>
      <c r="C55" s="27" t="s">
        <v>77</v>
      </c>
      <c r="D55" s="34">
        <v>27548</v>
      </c>
      <c r="E55" s="29"/>
      <c r="F55" s="32">
        <v>9.7916666666666655E-3</v>
      </c>
      <c r="G55" s="30"/>
      <c r="I55" t="str">
        <f t="shared" si="0"/>
        <v/>
      </c>
      <c r="K55" t="str">
        <f t="shared" si="1"/>
        <v/>
      </c>
      <c r="L55" s="5">
        <f t="shared" si="2"/>
        <v>6</v>
      </c>
      <c r="N55" s="14">
        <f t="shared" si="3"/>
        <v>846</v>
      </c>
    </row>
    <row r="56" spans="1:14" x14ac:dyDescent="0.4">
      <c r="A56" s="26">
        <v>50</v>
      </c>
      <c r="B56" s="27" t="s">
        <v>78</v>
      </c>
      <c r="C56" s="27" t="s">
        <v>79</v>
      </c>
      <c r="D56" s="34">
        <v>28271</v>
      </c>
      <c r="E56" s="29"/>
      <c r="F56" s="32">
        <v>7.9976851851851858E-3</v>
      </c>
      <c r="G56" s="30"/>
      <c r="I56" t="str">
        <f t="shared" si="0"/>
        <v/>
      </c>
      <c r="K56" t="str">
        <f t="shared" si="1"/>
        <v/>
      </c>
      <c r="L56" s="5">
        <f t="shared" si="2"/>
        <v>5</v>
      </c>
      <c r="N56" s="14">
        <f t="shared" si="3"/>
        <v>691.00000000000011</v>
      </c>
    </row>
    <row r="57" spans="1:14" x14ac:dyDescent="0.4">
      <c r="A57" s="26">
        <v>51</v>
      </c>
      <c r="B57" s="27" t="s">
        <v>80</v>
      </c>
      <c r="C57" s="27" t="s">
        <v>81</v>
      </c>
      <c r="D57" s="34">
        <v>27782</v>
      </c>
      <c r="E57" s="29"/>
      <c r="F57" s="32">
        <v>9.4097222222222238E-3</v>
      </c>
      <c r="G57" s="30"/>
      <c r="I57" t="str">
        <f t="shared" si="0"/>
        <v/>
      </c>
      <c r="K57" t="str">
        <f t="shared" si="1"/>
        <v/>
      </c>
      <c r="L57" s="5">
        <f t="shared" si="2"/>
        <v>1</v>
      </c>
      <c r="N57" s="14">
        <f t="shared" si="3"/>
        <v>813.00000000000011</v>
      </c>
    </row>
    <row r="58" spans="1:14" x14ac:dyDescent="0.4">
      <c r="A58" s="26">
        <v>52</v>
      </c>
      <c r="B58" s="27" t="s">
        <v>82</v>
      </c>
      <c r="C58" s="27" t="s">
        <v>83</v>
      </c>
      <c r="D58" s="34">
        <v>28484</v>
      </c>
      <c r="E58" s="29"/>
      <c r="F58" s="32">
        <v>8.7615740740740744E-3</v>
      </c>
      <c r="G58" s="30"/>
      <c r="I58" t="str">
        <f t="shared" si="0"/>
        <v/>
      </c>
      <c r="K58" t="str">
        <f t="shared" si="1"/>
        <v/>
      </c>
      <c r="L58" s="5">
        <f t="shared" si="2"/>
        <v>12</v>
      </c>
      <c r="N58" s="14">
        <f t="shared" si="3"/>
        <v>757</v>
      </c>
    </row>
    <row r="59" spans="1:14" x14ac:dyDescent="0.4">
      <c r="A59" s="26">
        <v>53</v>
      </c>
      <c r="B59" s="27" t="s">
        <v>84</v>
      </c>
      <c r="C59" s="27" t="s">
        <v>85</v>
      </c>
      <c r="D59" s="34">
        <v>28176</v>
      </c>
      <c r="E59" s="29"/>
      <c r="F59" s="32">
        <v>7.3495370370370372E-3</v>
      </c>
      <c r="G59" s="30"/>
      <c r="I59" t="str">
        <f t="shared" si="0"/>
        <v/>
      </c>
      <c r="K59" t="str">
        <f t="shared" si="1"/>
        <v/>
      </c>
      <c r="L59" s="5">
        <f t="shared" si="2"/>
        <v>2</v>
      </c>
      <c r="N59" s="14">
        <f t="shared" si="3"/>
        <v>635</v>
      </c>
    </row>
    <row r="60" spans="1:14" x14ac:dyDescent="0.4">
      <c r="A60" s="26">
        <v>54</v>
      </c>
      <c r="B60" s="27" t="s">
        <v>86</v>
      </c>
      <c r="C60" s="27" t="s">
        <v>87</v>
      </c>
      <c r="D60" s="34">
        <v>27699</v>
      </c>
      <c r="E60" s="29"/>
      <c r="F60" s="32">
        <v>9.3749999999999997E-3</v>
      </c>
      <c r="G60" s="30"/>
      <c r="I60" t="str">
        <f t="shared" si="0"/>
        <v/>
      </c>
      <c r="K60" t="str">
        <f t="shared" si="1"/>
        <v/>
      </c>
      <c r="L60" s="5">
        <f t="shared" si="2"/>
        <v>11</v>
      </c>
      <c r="N60" s="14">
        <f t="shared" si="3"/>
        <v>809.99999999999989</v>
      </c>
    </row>
    <row r="61" spans="1:14" x14ac:dyDescent="0.4">
      <c r="A61" s="26">
        <v>55</v>
      </c>
      <c r="B61" s="27" t="s">
        <v>88</v>
      </c>
      <c r="C61" s="27" t="s">
        <v>89</v>
      </c>
      <c r="D61" s="34">
        <v>27727</v>
      </c>
      <c r="E61" s="29"/>
      <c r="F61" s="32">
        <v>1.2037037037037035E-2</v>
      </c>
      <c r="G61" s="30"/>
      <c r="I61" t="str">
        <f t="shared" si="0"/>
        <v/>
      </c>
      <c r="K61" t="str">
        <f t="shared" si="1"/>
        <v/>
      </c>
      <c r="L61" s="5">
        <f t="shared" si="2"/>
        <v>11</v>
      </c>
      <c r="N61" s="14">
        <f t="shared" si="3"/>
        <v>1040</v>
      </c>
    </row>
    <row r="62" spans="1:14" x14ac:dyDescent="0.4">
      <c r="A62" s="26">
        <v>56</v>
      </c>
      <c r="B62" s="27" t="s">
        <v>90</v>
      </c>
      <c r="C62" s="27" t="s">
        <v>56</v>
      </c>
      <c r="D62" s="34">
        <v>28332</v>
      </c>
      <c r="E62" s="29"/>
      <c r="F62" s="32">
        <v>1.40625E-2</v>
      </c>
      <c r="G62" s="30"/>
      <c r="I62" t="str">
        <f t="shared" si="0"/>
        <v/>
      </c>
      <c r="K62" t="str">
        <f t="shared" si="1"/>
        <v/>
      </c>
      <c r="L62" s="5">
        <f t="shared" si="2"/>
        <v>7</v>
      </c>
      <c r="N62" s="14">
        <f t="shared" si="3"/>
        <v>1215</v>
      </c>
    </row>
    <row r="63" spans="1:14" x14ac:dyDescent="0.4">
      <c r="A63" s="26">
        <v>57</v>
      </c>
      <c r="B63" s="27" t="s">
        <v>91</v>
      </c>
      <c r="C63" s="27" t="s">
        <v>92</v>
      </c>
      <c r="D63" s="34">
        <v>28304</v>
      </c>
      <c r="E63" s="29"/>
      <c r="F63" s="32">
        <v>7.4074074074074068E-3</v>
      </c>
      <c r="G63" s="30"/>
      <c r="I63" t="str">
        <f t="shared" si="0"/>
        <v/>
      </c>
      <c r="K63" t="str">
        <f t="shared" si="1"/>
        <v/>
      </c>
      <c r="L63" s="5">
        <f t="shared" si="2"/>
        <v>6</v>
      </c>
      <c r="N63" s="14">
        <f t="shared" si="3"/>
        <v>640</v>
      </c>
    </row>
    <row r="64" spans="1:14" x14ac:dyDescent="0.4">
      <c r="A64" s="26">
        <v>58</v>
      </c>
      <c r="B64" s="27" t="s">
        <v>93</v>
      </c>
      <c r="C64" s="27" t="s">
        <v>94</v>
      </c>
      <c r="D64" s="34">
        <v>27264</v>
      </c>
      <c r="E64" s="29"/>
      <c r="F64" s="32">
        <v>7.789351851851852E-3</v>
      </c>
      <c r="G64" s="30"/>
      <c r="I64" t="str">
        <f t="shared" si="0"/>
        <v/>
      </c>
      <c r="K64" t="str">
        <f t="shared" si="1"/>
        <v/>
      </c>
      <c r="L64" s="5">
        <f t="shared" si="2"/>
        <v>8</v>
      </c>
      <c r="N64" s="14">
        <f t="shared" si="3"/>
        <v>673</v>
      </c>
    </row>
    <row r="65" spans="1:14" x14ac:dyDescent="0.4">
      <c r="A65" s="26">
        <v>59</v>
      </c>
      <c r="B65" s="27" t="s">
        <v>95</v>
      </c>
      <c r="C65" s="27" t="s">
        <v>96</v>
      </c>
      <c r="D65" s="34">
        <v>28400</v>
      </c>
      <c r="E65" s="29"/>
      <c r="F65" s="32">
        <v>8.773148148148148E-3</v>
      </c>
      <c r="G65" s="30"/>
      <c r="I65" t="str">
        <f t="shared" si="0"/>
        <v/>
      </c>
      <c r="K65" t="str">
        <f t="shared" si="1"/>
        <v/>
      </c>
      <c r="L65" s="5">
        <f t="shared" si="2"/>
        <v>10</v>
      </c>
      <c r="N65" s="14">
        <f t="shared" si="3"/>
        <v>758</v>
      </c>
    </row>
    <row r="66" spans="1:14" x14ac:dyDescent="0.4">
      <c r="A66" s="26">
        <v>60</v>
      </c>
      <c r="B66" s="27" t="s">
        <v>97</v>
      </c>
      <c r="C66" s="27" t="s">
        <v>98</v>
      </c>
      <c r="D66" s="34">
        <v>27508</v>
      </c>
      <c r="E66" s="29"/>
      <c r="F66" s="32">
        <v>8.5763888888888886E-3</v>
      </c>
      <c r="G66" s="30"/>
      <c r="I66" t="str">
        <f t="shared" si="0"/>
        <v/>
      </c>
      <c r="K66" t="str">
        <f t="shared" si="1"/>
        <v/>
      </c>
      <c r="L66" s="5">
        <f t="shared" si="2"/>
        <v>4</v>
      </c>
      <c r="N66" s="14">
        <f t="shared" si="3"/>
        <v>740.99999999999989</v>
      </c>
    </row>
    <row r="67" spans="1:14" x14ac:dyDescent="0.4">
      <c r="A67" s="26">
        <v>61</v>
      </c>
      <c r="B67" s="27" t="s">
        <v>99</v>
      </c>
      <c r="C67" s="27" t="s">
        <v>100</v>
      </c>
      <c r="D67" s="34">
        <v>27788</v>
      </c>
      <c r="E67" s="29"/>
      <c r="F67" s="32">
        <v>7.9861111111111122E-3</v>
      </c>
      <c r="G67" s="30"/>
      <c r="I67" t="str">
        <f t="shared" si="0"/>
        <v/>
      </c>
      <c r="K67" t="str">
        <f t="shared" si="1"/>
        <v/>
      </c>
      <c r="L67" s="5">
        <f t="shared" si="2"/>
        <v>1</v>
      </c>
      <c r="N67" s="14">
        <f t="shared" si="3"/>
        <v>690.00000000000011</v>
      </c>
    </row>
    <row r="68" spans="1:14" x14ac:dyDescent="0.4">
      <c r="A68" s="26">
        <v>62</v>
      </c>
      <c r="B68" s="27" t="s">
        <v>101</v>
      </c>
      <c r="C68" s="27" t="s">
        <v>96</v>
      </c>
      <c r="D68" s="34">
        <v>27067</v>
      </c>
      <c r="E68" s="29"/>
      <c r="F68" s="32">
        <v>9.3749999999999997E-3</v>
      </c>
      <c r="G68" s="30"/>
      <c r="I68" t="str">
        <f t="shared" si="0"/>
        <v/>
      </c>
      <c r="K68" t="str">
        <f t="shared" si="1"/>
        <v/>
      </c>
      <c r="L68" s="5">
        <f t="shared" si="2"/>
        <v>2</v>
      </c>
      <c r="N68" s="14">
        <f t="shared" si="3"/>
        <v>809.99999999999989</v>
      </c>
    </row>
    <row r="69" spans="1:14" x14ac:dyDescent="0.4">
      <c r="A69" s="26">
        <v>63</v>
      </c>
      <c r="B69" s="27" t="s">
        <v>102</v>
      </c>
      <c r="C69" s="27" t="s">
        <v>56</v>
      </c>
      <c r="D69" s="34">
        <v>27898</v>
      </c>
      <c r="E69" s="29"/>
      <c r="F69" s="32">
        <v>8.0671296296296307E-3</v>
      </c>
      <c r="G69" s="30"/>
      <c r="I69" t="str">
        <f t="shared" si="0"/>
        <v/>
      </c>
      <c r="K69" t="str">
        <f t="shared" si="1"/>
        <v/>
      </c>
      <c r="L69" s="5">
        <f t="shared" si="2"/>
        <v>5</v>
      </c>
      <c r="N69" s="14">
        <f t="shared" si="3"/>
        <v>697</v>
      </c>
    </row>
    <row r="70" spans="1:14" x14ac:dyDescent="0.4">
      <c r="A70" s="26">
        <v>64</v>
      </c>
      <c r="B70" s="27" t="s">
        <v>102</v>
      </c>
      <c r="C70" s="27" t="s">
        <v>103</v>
      </c>
      <c r="D70" s="34">
        <v>28125</v>
      </c>
      <c r="E70" s="29"/>
      <c r="F70" s="32">
        <v>1.064814814814815E-2</v>
      </c>
      <c r="G70" s="30"/>
      <c r="I70" t="str">
        <f t="shared" si="0"/>
        <v/>
      </c>
      <c r="K70" t="str">
        <f t="shared" si="1"/>
        <v/>
      </c>
      <c r="L70" s="5">
        <f t="shared" si="2"/>
        <v>12</v>
      </c>
      <c r="N70" s="14">
        <f t="shared" si="3"/>
        <v>920.00000000000011</v>
      </c>
    </row>
    <row r="71" spans="1:14" x14ac:dyDescent="0.4">
      <c r="A71" s="26">
        <v>65</v>
      </c>
      <c r="B71" s="27" t="s">
        <v>102</v>
      </c>
      <c r="C71" s="27" t="s">
        <v>104</v>
      </c>
      <c r="D71" s="34">
        <v>28037</v>
      </c>
      <c r="E71" s="29"/>
      <c r="F71" s="32">
        <v>6.5624999999999998E-3</v>
      </c>
      <c r="G71" s="30"/>
      <c r="I71" t="str">
        <f t="shared" si="0"/>
        <v/>
      </c>
      <c r="K71" t="str">
        <f t="shared" si="1"/>
        <v/>
      </c>
      <c r="L71" s="5">
        <f t="shared" si="2"/>
        <v>10</v>
      </c>
      <c r="N71" s="14">
        <f t="shared" si="3"/>
        <v>567</v>
      </c>
    </row>
    <row r="72" spans="1:14" x14ac:dyDescent="0.4">
      <c r="A72" s="26">
        <v>66</v>
      </c>
      <c r="B72" s="27" t="s">
        <v>105</v>
      </c>
      <c r="C72" s="27" t="s">
        <v>106</v>
      </c>
      <c r="D72" s="34">
        <v>28153</v>
      </c>
      <c r="E72" s="29"/>
      <c r="F72" s="32">
        <v>7.2569444444444443E-3</v>
      </c>
      <c r="G72" s="30"/>
      <c r="I72" t="str">
        <f t="shared" ref="I72:I135" si="4">IF(E72="","",IF(E72=L72,"richtig","falsch"))</f>
        <v/>
      </c>
      <c r="K72" t="str">
        <f t="shared" ref="K72:K135" si="5">IF(G72="","",IF(G72=N72,"richtig","falsch"))</f>
        <v/>
      </c>
      <c r="L72" s="5">
        <f t="shared" ref="L72:L135" si="6">MONTH(D72)</f>
        <v>1</v>
      </c>
      <c r="N72" s="14">
        <f t="shared" ref="N72:N135" si="7">F72*24*60*60</f>
        <v>627</v>
      </c>
    </row>
    <row r="73" spans="1:14" x14ac:dyDescent="0.4">
      <c r="A73" s="26">
        <v>67</v>
      </c>
      <c r="B73" s="27" t="s">
        <v>107</v>
      </c>
      <c r="C73" s="27" t="s">
        <v>108</v>
      </c>
      <c r="D73" s="34">
        <v>28219</v>
      </c>
      <c r="E73" s="29"/>
      <c r="F73" s="32">
        <v>1.0416666666666666E-2</v>
      </c>
      <c r="G73" s="30"/>
      <c r="I73" t="str">
        <f t="shared" si="4"/>
        <v/>
      </c>
      <c r="K73" t="str">
        <f t="shared" si="5"/>
        <v/>
      </c>
      <c r="L73" s="5">
        <f t="shared" si="6"/>
        <v>4</v>
      </c>
      <c r="N73" s="14">
        <f t="shared" si="7"/>
        <v>900</v>
      </c>
    </row>
    <row r="74" spans="1:14" x14ac:dyDescent="0.4">
      <c r="A74" s="26">
        <v>68</v>
      </c>
      <c r="B74" s="27" t="s">
        <v>109</v>
      </c>
      <c r="C74" s="27" t="s">
        <v>110</v>
      </c>
      <c r="D74" s="34">
        <v>28229</v>
      </c>
      <c r="E74" s="29"/>
      <c r="F74" s="32">
        <v>1.1863425925925925E-2</v>
      </c>
      <c r="G74" s="30"/>
      <c r="I74" t="str">
        <f t="shared" si="4"/>
        <v/>
      </c>
      <c r="K74" t="str">
        <f t="shared" si="5"/>
        <v/>
      </c>
      <c r="L74" s="5">
        <f t="shared" si="6"/>
        <v>4</v>
      </c>
      <c r="N74" s="14">
        <f t="shared" si="7"/>
        <v>1025</v>
      </c>
    </row>
    <row r="75" spans="1:14" x14ac:dyDescent="0.4">
      <c r="A75" s="26">
        <v>69</v>
      </c>
      <c r="B75" s="27" t="s">
        <v>111</v>
      </c>
      <c r="C75" s="27" t="s">
        <v>112</v>
      </c>
      <c r="D75" s="34">
        <v>27246</v>
      </c>
      <c r="E75" s="29"/>
      <c r="F75" s="32">
        <v>9.3171296296296283E-3</v>
      </c>
      <c r="G75" s="30"/>
      <c r="I75" t="str">
        <f t="shared" si="4"/>
        <v/>
      </c>
      <c r="K75" t="str">
        <f t="shared" si="5"/>
        <v/>
      </c>
      <c r="L75" s="5">
        <f t="shared" si="6"/>
        <v>8</v>
      </c>
      <c r="N75" s="14">
        <f t="shared" si="7"/>
        <v>805</v>
      </c>
    </row>
    <row r="76" spans="1:14" x14ac:dyDescent="0.4">
      <c r="A76" s="26">
        <v>70</v>
      </c>
      <c r="B76" s="27" t="s">
        <v>113</v>
      </c>
      <c r="C76" s="27" t="s">
        <v>114</v>
      </c>
      <c r="D76" s="34">
        <v>27760</v>
      </c>
      <c r="E76" s="29"/>
      <c r="F76" s="32">
        <v>9.6064814814814815E-3</v>
      </c>
      <c r="G76" s="30"/>
      <c r="I76" t="str">
        <f t="shared" si="4"/>
        <v/>
      </c>
      <c r="K76" t="str">
        <f t="shared" si="5"/>
        <v/>
      </c>
      <c r="L76" s="5">
        <f t="shared" si="6"/>
        <v>1</v>
      </c>
      <c r="N76" s="14">
        <f t="shared" si="7"/>
        <v>830</v>
      </c>
    </row>
    <row r="77" spans="1:14" x14ac:dyDescent="0.4">
      <c r="A77" s="26">
        <v>71</v>
      </c>
      <c r="B77" s="27" t="s">
        <v>115</v>
      </c>
      <c r="C77" s="27" t="s">
        <v>103</v>
      </c>
      <c r="D77" s="34">
        <v>26636</v>
      </c>
      <c r="E77" s="29"/>
      <c r="F77" s="32">
        <v>1.1944444444444445E-2</v>
      </c>
      <c r="G77" s="30"/>
      <c r="I77" t="str">
        <f t="shared" si="4"/>
        <v/>
      </c>
      <c r="K77" t="str">
        <f t="shared" si="5"/>
        <v/>
      </c>
      <c r="L77" s="5">
        <f t="shared" si="6"/>
        <v>12</v>
      </c>
      <c r="N77" s="14">
        <f t="shared" si="7"/>
        <v>1032</v>
      </c>
    </row>
    <row r="78" spans="1:14" x14ac:dyDescent="0.4">
      <c r="A78" s="26">
        <v>72</v>
      </c>
      <c r="B78" s="27" t="s">
        <v>116</v>
      </c>
      <c r="C78" s="27" t="s">
        <v>114</v>
      </c>
      <c r="D78" s="34">
        <v>28037</v>
      </c>
      <c r="E78" s="29"/>
      <c r="F78" s="32">
        <v>1.2615740740740742E-2</v>
      </c>
      <c r="G78" s="30"/>
      <c r="I78" t="str">
        <f t="shared" si="4"/>
        <v/>
      </c>
      <c r="K78" t="str">
        <f t="shared" si="5"/>
        <v/>
      </c>
      <c r="L78" s="5">
        <f t="shared" si="6"/>
        <v>10</v>
      </c>
      <c r="N78" s="14">
        <f t="shared" si="7"/>
        <v>1090</v>
      </c>
    </row>
    <row r="79" spans="1:14" x14ac:dyDescent="0.4">
      <c r="A79" s="26">
        <v>73</v>
      </c>
      <c r="B79" s="27" t="s">
        <v>117</v>
      </c>
      <c r="C79" s="27" t="s">
        <v>103</v>
      </c>
      <c r="D79" s="34">
        <v>27421</v>
      </c>
      <c r="E79" s="29"/>
      <c r="F79" s="32">
        <v>1.7870370370370373E-2</v>
      </c>
      <c r="G79" s="30"/>
      <c r="I79" t="str">
        <f t="shared" si="4"/>
        <v/>
      </c>
      <c r="K79" t="str">
        <f t="shared" si="5"/>
        <v/>
      </c>
      <c r="L79" s="5">
        <f t="shared" si="6"/>
        <v>1</v>
      </c>
      <c r="N79" s="14">
        <f t="shared" si="7"/>
        <v>1544.0000000000002</v>
      </c>
    </row>
    <row r="80" spans="1:14" x14ac:dyDescent="0.4">
      <c r="A80" s="26">
        <v>74</v>
      </c>
      <c r="B80" s="27" t="s">
        <v>118</v>
      </c>
      <c r="C80" s="27" t="s">
        <v>119</v>
      </c>
      <c r="D80" s="34">
        <v>28217</v>
      </c>
      <c r="E80" s="29"/>
      <c r="F80" s="32">
        <v>6.6550925925925935E-3</v>
      </c>
      <c r="G80" s="30"/>
      <c r="I80" t="str">
        <f t="shared" si="4"/>
        <v/>
      </c>
      <c r="K80" t="str">
        <f t="shared" si="5"/>
        <v/>
      </c>
      <c r="L80" s="5">
        <f t="shared" si="6"/>
        <v>4</v>
      </c>
      <c r="N80" s="14">
        <f t="shared" si="7"/>
        <v>575</v>
      </c>
    </row>
    <row r="81" spans="1:14" x14ac:dyDescent="0.4">
      <c r="A81" s="26">
        <v>75</v>
      </c>
      <c r="B81" s="27" t="s">
        <v>118</v>
      </c>
      <c r="C81" s="27" t="s">
        <v>120</v>
      </c>
      <c r="D81" s="34">
        <v>27279</v>
      </c>
      <c r="E81" s="29"/>
      <c r="F81" s="32">
        <v>5.3009259259259251E-3</v>
      </c>
      <c r="G81" s="30"/>
      <c r="I81" t="str">
        <f t="shared" si="4"/>
        <v/>
      </c>
      <c r="K81" t="str">
        <f t="shared" si="5"/>
        <v/>
      </c>
      <c r="L81" s="5">
        <f t="shared" si="6"/>
        <v>9</v>
      </c>
      <c r="N81" s="14">
        <f t="shared" si="7"/>
        <v>458</v>
      </c>
    </row>
    <row r="82" spans="1:14" x14ac:dyDescent="0.4">
      <c r="A82" s="26">
        <v>76</v>
      </c>
      <c r="B82" s="27" t="s">
        <v>118</v>
      </c>
      <c r="C82" s="27" t="s">
        <v>121</v>
      </c>
      <c r="D82" s="34">
        <v>27433</v>
      </c>
      <c r="E82" s="29"/>
      <c r="F82" s="32">
        <v>1.383101851851852E-2</v>
      </c>
      <c r="G82" s="30"/>
      <c r="I82" t="str">
        <f t="shared" si="4"/>
        <v/>
      </c>
      <c r="K82" t="str">
        <f t="shared" si="5"/>
        <v/>
      </c>
      <c r="L82" s="5">
        <f t="shared" si="6"/>
        <v>2</v>
      </c>
      <c r="N82" s="14">
        <f t="shared" si="7"/>
        <v>1195</v>
      </c>
    </row>
    <row r="83" spans="1:14" x14ac:dyDescent="0.4">
      <c r="A83" s="26">
        <v>77</v>
      </c>
      <c r="B83" s="27" t="s">
        <v>118</v>
      </c>
      <c r="C83" s="27" t="s">
        <v>122</v>
      </c>
      <c r="D83" s="34">
        <v>27805</v>
      </c>
      <c r="E83" s="29"/>
      <c r="F83" s="32">
        <v>5.7986111111111112E-3</v>
      </c>
      <c r="G83" s="30"/>
      <c r="I83" t="str">
        <f t="shared" si="4"/>
        <v/>
      </c>
      <c r="K83" t="str">
        <f t="shared" si="5"/>
        <v/>
      </c>
      <c r="L83" s="5">
        <f t="shared" si="6"/>
        <v>2</v>
      </c>
      <c r="N83" s="14">
        <f t="shared" si="7"/>
        <v>501</v>
      </c>
    </row>
    <row r="84" spans="1:14" x14ac:dyDescent="0.4">
      <c r="A84" s="26">
        <v>78</v>
      </c>
      <c r="B84" s="27" t="s">
        <v>118</v>
      </c>
      <c r="C84" s="27" t="s">
        <v>123</v>
      </c>
      <c r="D84" s="34">
        <v>28018</v>
      </c>
      <c r="E84" s="29"/>
      <c r="F84" s="32">
        <v>7.743055555555556E-3</v>
      </c>
      <c r="G84" s="30"/>
      <c r="I84" t="str">
        <f t="shared" si="4"/>
        <v/>
      </c>
      <c r="K84" t="str">
        <f t="shared" si="5"/>
        <v/>
      </c>
      <c r="L84" s="5">
        <f t="shared" si="6"/>
        <v>9</v>
      </c>
      <c r="N84" s="14">
        <f t="shared" si="7"/>
        <v>669</v>
      </c>
    </row>
    <row r="85" spans="1:14" x14ac:dyDescent="0.4">
      <c r="A85" s="26">
        <v>79</v>
      </c>
      <c r="B85" s="27" t="s">
        <v>124</v>
      </c>
      <c r="C85" s="27" t="s">
        <v>125</v>
      </c>
      <c r="D85" s="34">
        <v>28287</v>
      </c>
      <c r="E85" s="29"/>
      <c r="F85" s="32">
        <v>9.3749999999999997E-3</v>
      </c>
      <c r="G85" s="30"/>
      <c r="I85" t="str">
        <f t="shared" si="4"/>
        <v/>
      </c>
      <c r="K85" t="str">
        <f t="shared" si="5"/>
        <v/>
      </c>
      <c r="L85" s="5">
        <f t="shared" si="6"/>
        <v>6</v>
      </c>
      <c r="N85" s="14">
        <f t="shared" si="7"/>
        <v>809.99999999999989</v>
      </c>
    </row>
    <row r="86" spans="1:14" x14ac:dyDescent="0.4">
      <c r="A86" s="26">
        <v>80</v>
      </c>
      <c r="B86" s="27" t="s">
        <v>124</v>
      </c>
      <c r="C86" s="27" t="s">
        <v>126</v>
      </c>
      <c r="D86" s="34">
        <v>36902</v>
      </c>
      <c r="E86" s="29"/>
      <c r="F86" s="32">
        <v>7.8125E-3</v>
      </c>
      <c r="G86" s="30"/>
      <c r="I86" t="str">
        <f t="shared" si="4"/>
        <v/>
      </c>
      <c r="K86" t="str">
        <f t="shared" si="5"/>
        <v/>
      </c>
      <c r="L86" s="5">
        <f t="shared" si="6"/>
        <v>1</v>
      </c>
      <c r="N86" s="14">
        <f t="shared" si="7"/>
        <v>675</v>
      </c>
    </row>
    <row r="87" spans="1:14" x14ac:dyDescent="0.4">
      <c r="A87" s="26">
        <v>81</v>
      </c>
      <c r="B87" s="27" t="s">
        <v>127</v>
      </c>
      <c r="C87" s="27" t="s">
        <v>128</v>
      </c>
      <c r="D87" s="34">
        <v>27069</v>
      </c>
      <c r="E87" s="29"/>
      <c r="F87" s="32">
        <v>5.9606481481481489E-3</v>
      </c>
      <c r="G87" s="30"/>
      <c r="I87" t="str">
        <f t="shared" si="4"/>
        <v/>
      </c>
      <c r="K87" t="str">
        <f t="shared" si="5"/>
        <v/>
      </c>
      <c r="L87" s="5">
        <f t="shared" si="6"/>
        <v>2</v>
      </c>
      <c r="N87" s="14">
        <f t="shared" si="7"/>
        <v>515</v>
      </c>
    </row>
    <row r="88" spans="1:14" x14ac:dyDescent="0.4">
      <c r="A88" s="26">
        <v>82</v>
      </c>
      <c r="B88" s="27" t="s">
        <v>127</v>
      </c>
      <c r="C88" s="27" t="s">
        <v>129</v>
      </c>
      <c r="D88" s="34">
        <v>28287</v>
      </c>
      <c r="E88" s="29"/>
      <c r="F88" s="32">
        <v>7.5347222222222213E-3</v>
      </c>
      <c r="G88" s="30"/>
      <c r="I88" t="str">
        <f t="shared" si="4"/>
        <v/>
      </c>
      <c r="K88" t="str">
        <f t="shared" si="5"/>
        <v/>
      </c>
      <c r="L88" s="5">
        <f t="shared" si="6"/>
        <v>6</v>
      </c>
      <c r="N88" s="14">
        <f t="shared" si="7"/>
        <v>651</v>
      </c>
    </row>
    <row r="89" spans="1:14" x14ac:dyDescent="0.4">
      <c r="A89" s="26">
        <v>83</v>
      </c>
      <c r="B89" s="27" t="s">
        <v>130</v>
      </c>
      <c r="C89" s="27" t="s">
        <v>131</v>
      </c>
      <c r="D89" s="34">
        <v>26563</v>
      </c>
      <c r="E89" s="29"/>
      <c r="F89" s="32">
        <v>6.4236111111111117E-3</v>
      </c>
      <c r="G89" s="30"/>
      <c r="I89" t="str">
        <f t="shared" si="4"/>
        <v/>
      </c>
      <c r="K89" t="str">
        <f t="shared" si="5"/>
        <v/>
      </c>
      <c r="L89" s="5">
        <f t="shared" si="6"/>
        <v>9</v>
      </c>
      <c r="N89" s="14">
        <f t="shared" si="7"/>
        <v>555</v>
      </c>
    </row>
    <row r="90" spans="1:14" x14ac:dyDescent="0.4">
      <c r="A90" s="26">
        <v>84</v>
      </c>
      <c r="B90" s="27" t="s">
        <v>132</v>
      </c>
      <c r="C90" s="27" t="s">
        <v>133</v>
      </c>
      <c r="D90" s="34">
        <v>27658</v>
      </c>
      <c r="E90" s="29"/>
      <c r="F90" s="32">
        <v>1.113425925925926E-2</v>
      </c>
      <c r="G90" s="30"/>
      <c r="I90" t="str">
        <f t="shared" si="4"/>
        <v/>
      </c>
      <c r="K90" t="str">
        <f t="shared" si="5"/>
        <v/>
      </c>
      <c r="L90" s="5">
        <f t="shared" si="6"/>
        <v>9</v>
      </c>
      <c r="N90" s="14">
        <f t="shared" si="7"/>
        <v>962.00000000000011</v>
      </c>
    </row>
    <row r="91" spans="1:14" x14ac:dyDescent="0.4">
      <c r="A91" s="26">
        <v>85</v>
      </c>
      <c r="B91" s="27" t="s">
        <v>134</v>
      </c>
      <c r="C91" s="27" t="s">
        <v>135</v>
      </c>
      <c r="D91" s="34">
        <v>27708</v>
      </c>
      <c r="E91" s="29"/>
      <c r="F91" s="32">
        <v>8.9699074074074073E-3</v>
      </c>
      <c r="G91" s="30"/>
      <c r="I91" t="str">
        <f t="shared" si="4"/>
        <v/>
      </c>
      <c r="K91" t="str">
        <f t="shared" si="5"/>
        <v/>
      </c>
      <c r="L91" s="5">
        <f t="shared" si="6"/>
        <v>11</v>
      </c>
      <c r="N91" s="14">
        <f t="shared" si="7"/>
        <v>775.00000000000011</v>
      </c>
    </row>
    <row r="92" spans="1:14" x14ac:dyDescent="0.4">
      <c r="A92" s="26">
        <v>86</v>
      </c>
      <c r="B92" s="27" t="s">
        <v>136</v>
      </c>
      <c r="C92" s="27" t="s">
        <v>137</v>
      </c>
      <c r="D92" s="34">
        <v>28258</v>
      </c>
      <c r="E92" s="29"/>
      <c r="F92" s="32">
        <v>6.0995370370370361E-3</v>
      </c>
      <c r="G92" s="30"/>
      <c r="I92" t="str">
        <f t="shared" si="4"/>
        <v/>
      </c>
      <c r="K92" t="str">
        <f t="shared" si="5"/>
        <v/>
      </c>
      <c r="L92" s="5">
        <f t="shared" si="6"/>
        <v>5</v>
      </c>
      <c r="N92" s="14">
        <f t="shared" si="7"/>
        <v>527</v>
      </c>
    </row>
    <row r="93" spans="1:14" x14ac:dyDescent="0.4">
      <c r="A93" s="26">
        <v>87</v>
      </c>
      <c r="B93" s="27" t="s">
        <v>138</v>
      </c>
      <c r="C93" s="27" t="s">
        <v>139</v>
      </c>
      <c r="D93" s="34">
        <v>27750</v>
      </c>
      <c r="E93" s="29"/>
      <c r="F93" s="32">
        <v>5.7986111111111112E-3</v>
      </c>
      <c r="G93" s="30"/>
      <c r="I93" t="str">
        <f t="shared" si="4"/>
        <v/>
      </c>
      <c r="K93" t="str">
        <f t="shared" si="5"/>
        <v/>
      </c>
      <c r="L93" s="5">
        <f t="shared" si="6"/>
        <v>12</v>
      </c>
      <c r="N93" s="14">
        <f t="shared" si="7"/>
        <v>501</v>
      </c>
    </row>
    <row r="94" spans="1:14" x14ac:dyDescent="0.4">
      <c r="A94" s="26">
        <v>88</v>
      </c>
      <c r="B94" s="27" t="s">
        <v>138</v>
      </c>
      <c r="C94" s="27" t="s">
        <v>140</v>
      </c>
      <c r="D94" s="34">
        <v>27525</v>
      </c>
      <c r="E94" s="29"/>
      <c r="F94" s="32">
        <v>9.7569444444444448E-3</v>
      </c>
      <c r="G94" s="30"/>
      <c r="I94" t="str">
        <f t="shared" si="4"/>
        <v/>
      </c>
      <c r="K94" t="str">
        <f t="shared" si="5"/>
        <v/>
      </c>
      <c r="L94" s="5">
        <f t="shared" si="6"/>
        <v>5</v>
      </c>
      <c r="N94" s="14">
        <f t="shared" si="7"/>
        <v>843</v>
      </c>
    </row>
    <row r="95" spans="1:14" x14ac:dyDescent="0.4">
      <c r="A95" s="26">
        <v>89</v>
      </c>
      <c r="B95" s="27" t="s">
        <v>138</v>
      </c>
      <c r="C95" s="27" t="s">
        <v>141</v>
      </c>
      <c r="D95" s="34">
        <v>27261</v>
      </c>
      <c r="E95" s="29"/>
      <c r="F95" s="32">
        <v>6.1342592592592594E-3</v>
      </c>
      <c r="G95" s="30"/>
      <c r="I95" t="str">
        <f t="shared" si="4"/>
        <v/>
      </c>
      <c r="K95" t="str">
        <f t="shared" si="5"/>
        <v/>
      </c>
      <c r="L95" s="5">
        <f t="shared" si="6"/>
        <v>8</v>
      </c>
      <c r="N95" s="14">
        <f t="shared" si="7"/>
        <v>530</v>
      </c>
    </row>
    <row r="96" spans="1:14" x14ac:dyDescent="0.4">
      <c r="A96" s="26">
        <v>90</v>
      </c>
      <c r="B96" s="27" t="s">
        <v>138</v>
      </c>
      <c r="C96" s="27" t="s">
        <v>142</v>
      </c>
      <c r="D96" s="34">
        <v>28406</v>
      </c>
      <c r="E96" s="29"/>
      <c r="F96" s="32">
        <v>6.1574074074074074E-3</v>
      </c>
      <c r="G96" s="30"/>
      <c r="I96" t="str">
        <f t="shared" si="4"/>
        <v/>
      </c>
      <c r="K96" t="str">
        <f t="shared" si="5"/>
        <v/>
      </c>
      <c r="L96" s="5">
        <f t="shared" si="6"/>
        <v>10</v>
      </c>
      <c r="N96" s="14">
        <f t="shared" si="7"/>
        <v>532</v>
      </c>
    </row>
    <row r="97" spans="1:14" x14ac:dyDescent="0.4">
      <c r="A97" s="26">
        <v>91</v>
      </c>
      <c r="B97" s="27" t="s">
        <v>143</v>
      </c>
      <c r="C97" s="27" t="s">
        <v>7</v>
      </c>
      <c r="D97" s="34">
        <v>28472</v>
      </c>
      <c r="E97" s="29"/>
      <c r="F97" s="32">
        <v>6.122685185185185E-3</v>
      </c>
      <c r="G97" s="30"/>
      <c r="I97" t="str">
        <f t="shared" si="4"/>
        <v/>
      </c>
      <c r="K97" t="str">
        <f t="shared" si="5"/>
        <v/>
      </c>
      <c r="L97" s="5">
        <f t="shared" si="6"/>
        <v>12</v>
      </c>
      <c r="N97" s="14">
        <f t="shared" si="7"/>
        <v>529</v>
      </c>
    </row>
    <row r="98" spans="1:14" x14ac:dyDescent="0.4">
      <c r="A98" s="26">
        <v>92</v>
      </c>
      <c r="B98" s="27" t="s">
        <v>144</v>
      </c>
      <c r="C98" s="27" t="s">
        <v>122</v>
      </c>
      <c r="D98" s="34">
        <v>27025</v>
      </c>
      <c r="E98" s="29"/>
      <c r="F98" s="32">
        <v>5.5671296296296302E-3</v>
      </c>
      <c r="G98" s="30"/>
      <c r="I98" t="str">
        <f t="shared" si="4"/>
        <v/>
      </c>
      <c r="K98" t="str">
        <f t="shared" si="5"/>
        <v/>
      </c>
      <c r="L98" s="5">
        <f t="shared" si="6"/>
        <v>12</v>
      </c>
      <c r="N98" s="14">
        <f t="shared" si="7"/>
        <v>481.00000000000006</v>
      </c>
    </row>
    <row r="99" spans="1:14" x14ac:dyDescent="0.4">
      <c r="A99" s="26">
        <v>93</v>
      </c>
      <c r="B99" s="27" t="s">
        <v>145</v>
      </c>
      <c r="C99" s="27" t="s">
        <v>146</v>
      </c>
      <c r="D99" s="34">
        <v>28041</v>
      </c>
      <c r="E99" s="29"/>
      <c r="F99" s="32">
        <v>7.8819444444444432E-3</v>
      </c>
      <c r="G99" s="30"/>
      <c r="I99" t="str">
        <f t="shared" si="4"/>
        <v/>
      </c>
      <c r="K99" t="str">
        <f t="shared" si="5"/>
        <v/>
      </c>
      <c r="L99" s="5">
        <f t="shared" si="6"/>
        <v>10</v>
      </c>
      <c r="N99" s="14">
        <f t="shared" si="7"/>
        <v>681</v>
      </c>
    </row>
    <row r="100" spans="1:14" x14ac:dyDescent="0.4">
      <c r="A100" s="26">
        <v>94</v>
      </c>
      <c r="B100" s="27" t="s">
        <v>145</v>
      </c>
      <c r="C100" s="27" t="s">
        <v>147</v>
      </c>
      <c r="D100" s="34">
        <v>28293</v>
      </c>
      <c r="E100" s="29"/>
      <c r="F100" s="32">
        <v>9.432870370370371E-3</v>
      </c>
      <c r="G100" s="30"/>
      <c r="I100" t="str">
        <f t="shared" si="4"/>
        <v/>
      </c>
      <c r="K100" t="str">
        <f t="shared" si="5"/>
        <v/>
      </c>
      <c r="L100" s="5">
        <f t="shared" si="6"/>
        <v>6</v>
      </c>
      <c r="N100" s="14">
        <f t="shared" si="7"/>
        <v>815.00000000000011</v>
      </c>
    </row>
    <row r="101" spans="1:14" x14ac:dyDescent="0.4">
      <c r="A101" s="26">
        <v>95</v>
      </c>
      <c r="B101" s="27" t="s">
        <v>145</v>
      </c>
      <c r="C101" s="27" t="s">
        <v>9</v>
      </c>
      <c r="D101" s="34">
        <v>27706</v>
      </c>
      <c r="E101" s="29"/>
      <c r="F101" s="32">
        <v>8.9814814814814809E-3</v>
      </c>
      <c r="G101" s="30"/>
      <c r="I101" t="str">
        <f t="shared" si="4"/>
        <v/>
      </c>
      <c r="K101" t="str">
        <f t="shared" si="5"/>
        <v/>
      </c>
      <c r="L101" s="5">
        <f t="shared" si="6"/>
        <v>11</v>
      </c>
      <c r="N101" s="14">
        <f t="shared" si="7"/>
        <v>776</v>
      </c>
    </row>
    <row r="102" spans="1:14" x14ac:dyDescent="0.4">
      <c r="A102" s="26">
        <v>96</v>
      </c>
      <c r="B102" s="27" t="s">
        <v>148</v>
      </c>
      <c r="C102" s="27" t="s">
        <v>122</v>
      </c>
      <c r="D102" s="34">
        <v>27999</v>
      </c>
      <c r="E102" s="29"/>
      <c r="F102" s="32">
        <v>8.9120370370370378E-3</v>
      </c>
      <c r="G102" s="30"/>
      <c r="I102" t="str">
        <f t="shared" si="4"/>
        <v/>
      </c>
      <c r="K102" t="str">
        <f t="shared" si="5"/>
        <v/>
      </c>
      <c r="L102" s="5">
        <f t="shared" si="6"/>
        <v>8</v>
      </c>
      <c r="N102" s="14">
        <f t="shared" si="7"/>
        <v>770</v>
      </c>
    </row>
    <row r="103" spans="1:14" x14ac:dyDescent="0.4">
      <c r="A103" s="26">
        <v>97</v>
      </c>
      <c r="B103" s="27" t="s">
        <v>149</v>
      </c>
      <c r="C103" s="27" t="s">
        <v>150</v>
      </c>
      <c r="D103" s="34">
        <v>28283</v>
      </c>
      <c r="E103" s="29"/>
      <c r="F103" s="32">
        <v>6.5740740740740733E-3</v>
      </c>
      <c r="G103" s="30"/>
      <c r="I103" t="str">
        <f t="shared" si="4"/>
        <v/>
      </c>
      <c r="K103" t="str">
        <f t="shared" si="5"/>
        <v/>
      </c>
      <c r="L103" s="5">
        <f t="shared" si="6"/>
        <v>6</v>
      </c>
      <c r="N103" s="14">
        <f t="shared" si="7"/>
        <v>568</v>
      </c>
    </row>
    <row r="104" spans="1:14" x14ac:dyDescent="0.4">
      <c r="A104" s="26">
        <v>98</v>
      </c>
      <c r="B104" s="27" t="s">
        <v>151</v>
      </c>
      <c r="C104" s="27" t="s">
        <v>60</v>
      </c>
      <c r="D104" s="34">
        <v>27450</v>
      </c>
      <c r="E104" s="29"/>
      <c r="F104" s="32">
        <v>6.8865740740740736E-3</v>
      </c>
      <c r="G104" s="30"/>
      <c r="I104" t="str">
        <f t="shared" si="4"/>
        <v/>
      </c>
      <c r="K104" t="str">
        <f t="shared" si="5"/>
        <v/>
      </c>
      <c r="L104" s="5">
        <f t="shared" si="6"/>
        <v>2</v>
      </c>
      <c r="N104" s="14">
        <f t="shared" si="7"/>
        <v>595</v>
      </c>
    </row>
    <row r="105" spans="1:14" x14ac:dyDescent="0.4">
      <c r="A105" s="26">
        <v>99</v>
      </c>
      <c r="B105" s="27" t="s">
        <v>152</v>
      </c>
      <c r="C105" s="27" t="s">
        <v>153</v>
      </c>
      <c r="D105" s="34">
        <v>27847</v>
      </c>
      <c r="E105" s="29"/>
      <c r="F105" s="32">
        <v>1.0300925925925927E-2</v>
      </c>
      <c r="G105" s="30"/>
      <c r="I105" t="str">
        <f t="shared" si="4"/>
        <v/>
      </c>
      <c r="K105" t="str">
        <f t="shared" si="5"/>
        <v/>
      </c>
      <c r="L105" s="5">
        <f t="shared" si="6"/>
        <v>3</v>
      </c>
      <c r="N105" s="14">
        <f t="shared" si="7"/>
        <v>890</v>
      </c>
    </row>
    <row r="106" spans="1:14" x14ac:dyDescent="0.4">
      <c r="A106" s="26">
        <v>100</v>
      </c>
      <c r="B106" s="27" t="s">
        <v>154</v>
      </c>
      <c r="C106" s="27" t="s">
        <v>155</v>
      </c>
      <c r="D106" s="34">
        <v>27637</v>
      </c>
      <c r="E106" s="29"/>
      <c r="F106" s="32">
        <v>1.1261574074074071E-2</v>
      </c>
      <c r="G106" s="30"/>
      <c r="I106" t="str">
        <f t="shared" si="4"/>
        <v/>
      </c>
      <c r="K106" t="str">
        <f t="shared" si="5"/>
        <v/>
      </c>
      <c r="L106" s="5">
        <f t="shared" si="6"/>
        <v>8</v>
      </c>
      <c r="N106" s="14">
        <f t="shared" si="7"/>
        <v>972.99999999999989</v>
      </c>
    </row>
    <row r="107" spans="1:14" x14ac:dyDescent="0.4">
      <c r="A107" s="26">
        <v>101</v>
      </c>
      <c r="B107" s="27" t="s">
        <v>156</v>
      </c>
      <c r="C107" s="27" t="s">
        <v>108</v>
      </c>
      <c r="D107" s="34">
        <v>27902</v>
      </c>
      <c r="E107" s="29"/>
      <c r="F107" s="32">
        <v>6.1342592592592594E-3</v>
      </c>
      <c r="G107" s="30"/>
      <c r="I107" t="str">
        <f t="shared" si="4"/>
        <v/>
      </c>
      <c r="K107" t="str">
        <f t="shared" si="5"/>
        <v/>
      </c>
      <c r="L107" s="5">
        <f t="shared" si="6"/>
        <v>5</v>
      </c>
      <c r="N107" s="14">
        <f t="shared" si="7"/>
        <v>530</v>
      </c>
    </row>
    <row r="108" spans="1:14" x14ac:dyDescent="0.4">
      <c r="A108" s="26">
        <v>102</v>
      </c>
      <c r="B108" s="27" t="s">
        <v>157</v>
      </c>
      <c r="C108" s="27" t="s">
        <v>158</v>
      </c>
      <c r="D108" s="34">
        <v>27465</v>
      </c>
      <c r="E108" s="29"/>
      <c r="F108" s="32">
        <v>1.7870370370370373E-2</v>
      </c>
      <c r="G108" s="30"/>
      <c r="I108" t="str">
        <f t="shared" si="4"/>
        <v/>
      </c>
      <c r="K108" t="str">
        <f t="shared" si="5"/>
        <v/>
      </c>
      <c r="L108" s="5">
        <f t="shared" si="6"/>
        <v>3</v>
      </c>
      <c r="N108" s="14">
        <f t="shared" si="7"/>
        <v>1544.0000000000002</v>
      </c>
    </row>
    <row r="109" spans="1:14" x14ac:dyDescent="0.4">
      <c r="A109" s="26">
        <v>103</v>
      </c>
      <c r="B109" s="27" t="s">
        <v>159</v>
      </c>
      <c r="C109" s="27" t="s">
        <v>24</v>
      </c>
      <c r="D109" s="34">
        <v>27985</v>
      </c>
      <c r="E109" s="29"/>
      <c r="F109" s="32">
        <v>8.1597222222222227E-3</v>
      </c>
      <c r="G109" s="30"/>
      <c r="I109" t="str">
        <f t="shared" si="4"/>
        <v/>
      </c>
      <c r="K109" t="str">
        <f t="shared" si="5"/>
        <v/>
      </c>
      <c r="L109" s="5">
        <f t="shared" si="6"/>
        <v>8</v>
      </c>
      <c r="N109" s="14">
        <f t="shared" si="7"/>
        <v>705.00000000000011</v>
      </c>
    </row>
    <row r="110" spans="1:14" x14ac:dyDescent="0.4">
      <c r="A110" s="26">
        <v>104</v>
      </c>
      <c r="B110" s="27" t="s">
        <v>160</v>
      </c>
      <c r="C110" s="27" t="s">
        <v>161</v>
      </c>
      <c r="D110" s="34">
        <v>27805</v>
      </c>
      <c r="E110" s="29"/>
      <c r="F110" s="32">
        <v>1.3194444444444444E-2</v>
      </c>
      <c r="G110" s="30"/>
      <c r="I110" t="str">
        <f t="shared" si="4"/>
        <v/>
      </c>
      <c r="K110" t="str">
        <f t="shared" si="5"/>
        <v/>
      </c>
      <c r="L110" s="5">
        <f t="shared" si="6"/>
        <v>2</v>
      </c>
      <c r="N110" s="14">
        <f t="shared" si="7"/>
        <v>1140</v>
      </c>
    </row>
    <row r="111" spans="1:14" x14ac:dyDescent="0.4">
      <c r="A111" s="26">
        <v>105</v>
      </c>
      <c r="B111" s="27" t="s">
        <v>162</v>
      </c>
      <c r="C111" s="27" t="s">
        <v>112</v>
      </c>
      <c r="D111" s="34">
        <v>28329</v>
      </c>
      <c r="E111" s="29"/>
      <c r="F111" s="32">
        <v>1.3379629629629628E-2</v>
      </c>
      <c r="G111" s="30"/>
      <c r="I111" t="str">
        <f t="shared" si="4"/>
        <v/>
      </c>
      <c r="K111" t="str">
        <f t="shared" si="5"/>
        <v/>
      </c>
      <c r="L111" s="5">
        <f t="shared" si="6"/>
        <v>7</v>
      </c>
      <c r="N111" s="14">
        <f t="shared" si="7"/>
        <v>1156</v>
      </c>
    </row>
    <row r="112" spans="1:14" x14ac:dyDescent="0.4">
      <c r="A112" s="26">
        <v>106</v>
      </c>
      <c r="B112" s="27" t="s">
        <v>163</v>
      </c>
      <c r="C112" s="27" t="s">
        <v>164</v>
      </c>
      <c r="D112" s="34">
        <v>28355</v>
      </c>
      <c r="E112" s="29"/>
      <c r="F112" s="32">
        <v>1.2847222222222223E-2</v>
      </c>
      <c r="G112" s="30"/>
      <c r="I112" t="str">
        <f t="shared" si="4"/>
        <v/>
      </c>
      <c r="K112" t="str">
        <f t="shared" si="5"/>
        <v/>
      </c>
      <c r="L112" s="5">
        <f t="shared" si="6"/>
        <v>8</v>
      </c>
      <c r="N112" s="14">
        <f t="shared" si="7"/>
        <v>1110</v>
      </c>
    </row>
    <row r="113" spans="1:14" x14ac:dyDescent="0.4">
      <c r="A113" s="26">
        <v>107</v>
      </c>
      <c r="B113" s="27" t="s">
        <v>165</v>
      </c>
      <c r="C113" s="27" t="s">
        <v>74</v>
      </c>
      <c r="D113" s="34">
        <v>27861</v>
      </c>
      <c r="E113" s="29"/>
      <c r="F113" s="32">
        <v>8.1018518518518514E-3</v>
      </c>
      <c r="G113" s="30"/>
      <c r="I113" t="str">
        <f t="shared" si="4"/>
        <v/>
      </c>
      <c r="K113" t="str">
        <f t="shared" si="5"/>
        <v/>
      </c>
      <c r="L113" s="5">
        <f t="shared" si="6"/>
        <v>4</v>
      </c>
      <c r="N113" s="14">
        <f t="shared" si="7"/>
        <v>699.99999999999989</v>
      </c>
    </row>
    <row r="114" spans="1:14" x14ac:dyDescent="0.4">
      <c r="A114" s="26">
        <v>108</v>
      </c>
      <c r="B114" s="27" t="s">
        <v>165</v>
      </c>
      <c r="C114" s="27" t="s">
        <v>103</v>
      </c>
      <c r="D114" s="34">
        <v>28394</v>
      </c>
      <c r="E114" s="29"/>
      <c r="F114" s="32">
        <v>7.7083333333333335E-3</v>
      </c>
      <c r="G114" s="30"/>
      <c r="I114" t="str">
        <f t="shared" si="4"/>
        <v/>
      </c>
      <c r="K114" t="str">
        <f t="shared" si="5"/>
        <v/>
      </c>
      <c r="L114" s="5">
        <f t="shared" si="6"/>
        <v>9</v>
      </c>
      <c r="N114" s="14">
        <f t="shared" si="7"/>
        <v>666</v>
      </c>
    </row>
    <row r="115" spans="1:14" x14ac:dyDescent="0.4">
      <c r="A115" s="26">
        <v>109</v>
      </c>
      <c r="B115" s="27" t="s">
        <v>165</v>
      </c>
      <c r="C115" s="27" t="s">
        <v>110</v>
      </c>
      <c r="D115" s="34">
        <v>26834</v>
      </c>
      <c r="E115" s="29"/>
      <c r="F115" s="32">
        <v>9.7685185185185184E-3</v>
      </c>
      <c r="G115" s="30"/>
      <c r="I115" t="str">
        <f t="shared" si="4"/>
        <v/>
      </c>
      <c r="K115" t="str">
        <f t="shared" si="5"/>
        <v/>
      </c>
      <c r="L115" s="5">
        <f t="shared" si="6"/>
        <v>6</v>
      </c>
      <c r="N115" s="14">
        <f t="shared" si="7"/>
        <v>844</v>
      </c>
    </row>
    <row r="116" spans="1:14" x14ac:dyDescent="0.4">
      <c r="A116" s="26">
        <v>110</v>
      </c>
      <c r="B116" s="27" t="s">
        <v>166</v>
      </c>
      <c r="C116" s="27" t="s">
        <v>128</v>
      </c>
      <c r="D116" s="34">
        <v>27256</v>
      </c>
      <c r="E116" s="29"/>
      <c r="F116" s="32">
        <v>7.4074074074074068E-3</v>
      </c>
      <c r="G116" s="30"/>
      <c r="I116" t="str">
        <f t="shared" si="4"/>
        <v/>
      </c>
      <c r="K116" t="str">
        <f t="shared" si="5"/>
        <v/>
      </c>
      <c r="L116" s="5">
        <f t="shared" si="6"/>
        <v>8</v>
      </c>
      <c r="N116" s="14">
        <f t="shared" si="7"/>
        <v>640</v>
      </c>
    </row>
    <row r="117" spans="1:14" x14ac:dyDescent="0.4">
      <c r="A117" s="26">
        <v>111</v>
      </c>
      <c r="B117" s="27" t="s">
        <v>167</v>
      </c>
      <c r="C117" s="27" t="s">
        <v>168</v>
      </c>
      <c r="D117" s="34">
        <v>27436</v>
      </c>
      <c r="E117" s="29"/>
      <c r="F117" s="32">
        <v>9.0277777777777787E-3</v>
      </c>
      <c r="G117" s="30"/>
      <c r="I117" t="str">
        <f t="shared" si="4"/>
        <v/>
      </c>
      <c r="K117" t="str">
        <f t="shared" si="5"/>
        <v/>
      </c>
      <c r="L117" s="5">
        <f t="shared" si="6"/>
        <v>2</v>
      </c>
      <c r="N117" s="14">
        <f t="shared" si="7"/>
        <v>780</v>
      </c>
    </row>
    <row r="118" spans="1:14" x14ac:dyDescent="0.4">
      <c r="A118" s="26">
        <v>112</v>
      </c>
      <c r="B118" s="27" t="s">
        <v>167</v>
      </c>
      <c r="C118" s="27" t="s">
        <v>98</v>
      </c>
      <c r="D118" s="34">
        <v>28460</v>
      </c>
      <c r="E118" s="29"/>
      <c r="F118" s="32">
        <v>1.3738425925925926E-2</v>
      </c>
      <c r="G118" s="30"/>
      <c r="I118" t="str">
        <f t="shared" si="4"/>
        <v/>
      </c>
      <c r="K118" t="str">
        <f t="shared" si="5"/>
        <v/>
      </c>
      <c r="L118" s="5">
        <f t="shared" si="6"/>
        <v>12</v>
      </c>
      <c r="N118" s="14">
        <f t="shared" si="7"/>
        <v>1187</v>
      </c>
    </row>
    <row r="119" spans="1:14" x14ac:dyDescent="0.4">
      <c r="A119" s="26">
        <v>113</v>
      </c>
      <c r="B119" s="27" t="s">
        <v>167</v>
      </c>
      <c r="C119" s="27" t="s">
        <v>112</v>
      </c>
      <c r="D119" s="34">
        <v>27786</v>
      </c>
      <c r="E119" s="29"/>
      <c r="F119" s="32">
        <v>8.8773148148148153E-3</v>
      </c>
      <c r="G119" s="30"/>
      <c r="I119" t="str">
        <f t="shared" si="4"/>
        <v/>
      </c>
      <c r="K119" t="str">
        <f t="shared" si="5"/>
        <v/>
      </c>
      <c r="L119" s="5">
        <f t="shared" si="6"/>
        <v>1</v>
      </c>
      <c r="N119" s="14">
        <f t="shared" si="7"/>
        <v>767</v>
      </c>
    </row>
    <row r="120" spans="1:14" x14ac:dyDescent="0.4">
      <c r="A120" s="26">
        <v>114</v>
      </c>
      <c r="B120" s="27" t="s">
        <v>169</v>
      </c>
      <c r="C120" s="27" t="s">
        <v>161</v>
      </c>
      <c r="D120" s="34">
        <v>28276</v>
      </c>
      <c r="E120" s="29"/>
      <c r="F120" s="32">
        <v>1.0983796296296297E-2</v>
      </c>
      <c r="G120" s="30"/>
      <c r="I120" t="str">
        <f t="shared" si="4"/>
        <v/>
      </c>
      <c r="K120" t="str">
        <f t="shared" si="5"/>
        <v/>
      </c>
      <c r="L120" s="5">
        <f t="shared" si="6"/>
        <v>5</v>
      </c>
      <c r="N120" s="14">
        <f t="shared" si="7"/>
        <v>949.00000000000011</v>
      </c>
    </row>
    <row r="121" spans="1:14" x14ac:dyDescent="0.4">
      <c r="A121" s="26">
        <v>115</v>
      </c>
      <c r="B121" s="27" t="s">
        <v>170</v>
      </c>
      <c r="C121" s="27" t="s">
        <v>171</v>
      </c>
      <c r="D121" s="34">
        <v>27878</v>
      </c>
      <c r="E121" s="29"/>
      <c r="F121" s="32">
        <v>8.2060185185185187E-3</v>
      </c>
      <c r="G121" s="30"/>
      <c r="I121" t="str">
        <f t="shared" si="4"/>
        <v/>
      </c>
      <c r="K121" t="str">
        <f t="shared" si="5"/>
        <v/>
      </c>
      <c r="L121" s="5">
        <f t="shared" si="6"/>
        <v>4</v>
      </c>
      <c r="N121" s="14">
        <f t="shared" si="7"/>
        <v>709</v>
      </c>
    </row>
    <row r="122" spans="1:14" x14ac:dyDescent="0.4">
      <c r="A122" s="26">
        <v>116</v>
      </c>
      <c r="B122" s="27" t="s">
        <v>172</v>
      </c>
      <c r="C122" s="27" t="s">
        <v>173</v>
      </c>
      <c r="D122" s="34">
        <v>28090</v>
      </c>
      <c r="E122" s="29"/>
      <c r="F122" s="32">
        <v>6.1342592592592594E-3</v>
      </c>
      <c r="G122" s="30"/>
      <c r="I122" t="str">
        <f t="shared" si="4"/>
        <v/>
      </c>
      <c r="K122" t="str">
        <f t="shared" si="5"/>
        <v/>
      </c>
      <c r="L122" s="5">
        <f t="shared" si="6"/>
        <v>11</v>
      </c>
      <c r="N122" s="14">
        <f t="shared" si="7"/>
        <v>530</v>
      </c>
    </row>
    <row r="123" spans="1:14" x14ac:dyDescent="0.4">
      <c r="A123" s="26">
        <v>117</v>
      </c>
      <c r="B123" s="27" t="s">
        <v>174</v>
      </c>
      <c r="C123" s="27" t="s">
        <v>175</v>
      </c>
      <c r="D123" s="34">
        <v>28373</v>
      </c>
      <c r="E123" s="29"/>
      <c r="F123" s="32">
        <v>5.9490740740740745E-3</v>
      </c>
      <c r="G123" s="30"/>
      <c r="I123" t="str">
        <f t="shared" si="4"/>
        <v/>
      </c>
      <c r="K123" t="str">
        <f t="shared" si="5"/>
        <v/>
      </c>
      <c r="L123" s="5">
        <f t="shared" si="6"/>
        <v>9</v>
      </c>
      <c r="N123" s="14">
        <f t="shared" si="7"/>
        <v>514</v>
      </c>
    </row>
    <row r="124" spans="1:14" x14ac:dyDescent="0.4">
      <c r="A124" s="26">
        <v>118</v>
      </c>
      <c r="B124" s="27" t="s">
        <v>176</v>
      </c>
      <c r="C124" s="27" t="s">
        <v>140</v>
      </c>
      <c r="D124" s="34">
        <v>27591</v>
      </c>
      <c r="E124" s="29"/>
      <c r="F124" s="32">
        <v>1.8749999999999999E-2</v>
      </c>
      <c r="G124" s="30"/>
      <c r="I124" t="str">
        <f t="shared" si="4"/>
        <v/>
      </c>
      <c r="K124" t="str">
        <f t="shared" si="5"/>
        <v/>
      </c>
      <c r="L124" s="5">
        <f t="shared" si="6"/>
        <v>7</v>
      </c>
      <c r="N124" s="14">
        <f t="shared" si="7"/>
        <v>1619.9999999999998</v>
      </c>
    </row>
    <row r="125" spans="1:14" x14ac:dyDescent="0.4">
      <c r="A125" s="26">
        <v>119</v>
      </c>
      <c r="B125" s="27" t="s">
        <v>177</v>
      </c>
      <c r="C125" s="27" t="s">
        <v>108</v>
      </c>
      <c r="D125" s="34">
        <v>28246</v>
      </c>
      <c r="E125" s="29"/>
      <c r="F125" s="32">
        <v>7.2569444444444443E-3</v>
      </c>
      <c r="G125" s="30"/>
      <c r="I125" t="str">
        <f t="shared" si="4"/>
        <v/>
      </c>
      <c r="K125" t="str">
        <f t="shared" si="5"/>
        <v/>
      </c>
      <c r="L125" s="5">
        <f t="shared" si="6"/>
        <v>5</v>
      </c>
      <c r="N125" s="14">
        <f t="shared" si="7"/>
        <v>627</v>
      </c>
    </row>
    <row r="126" spans="1:14" x14ac:dyDescent="0.4">
      <c r="A126" s="26">
        <v>120</v>
      </c>
      <c r="B126" s="27" t="s">
        <v>178</v>
      </c>
      <c r="C126" s="27" t="s">
        <v>179</v>
      </c>
      <c r="D126" s="34">
        <v>27472</v>
      </c>
      <c r="E126" s="29"/>
      <c r="F126" s="32">
        <v>1.0416666666666666E-2</v>
      </c>
      <c r="G126" s="30"/>
      <c r="I126" t="str">
        <f t="shared" si="4"/>
        <v/>
      </c>
      <c r="K126" t="str">
        <f t="shared" si="5"/>
        <v/>
      </c>
      <c r="L126" s="5">
        <f t="shared" si="6"/>
        <v>3</v>
      </c>
      <c r="N126" s="14">
        <f t="shared" si="7"/>
        <v>900</v>
      </c>
    </row>
    <row r="127" spans="1:14" x14ac:dyDescent="0.4">
      <c r="A127" s="26">
        <v>121</v>
      </c>
      <c r="B127" s="27" t="s">
        <v>180</v>
      </c>
      <c r="C127" s="27" t="s">
        <v>181</v>
      </c>
      <c r="D127" s="34">
        <v>28423</v>
      </c>
      <c r="E127" s="29"/>
      <c r="F127" s="32">
        <v>7.905092592592592E-3</v>
      </c>
      <c r="G127" s="30"/>
      <c r="I127" t="str">
        <f t="shared" si="4"/>
        <v/>
      </c>
      <c r="K127" t="str">
        <f t="shared" si="5"/>
        <v/>
      </c>
      <c r="L127" s="5">
        <f t="shared" si="6"/>
        <v>10</v>
      </c>
      <c r="N127" s="14">
        <f t="shared" si="7"/>
        <v>683</v>
      </c>
    </row>
    <row r="128" spans="1:14" x14ac:dyDescent="0.4">
      <c r="A128" s="26">
        <v>122</v>
      </c>
      <c r="B128" s="27" t="s">
        <v>182</v>
      </c>
      <c r="C128" s="27" t="s">
        <v>183</v>
      </c>
      <c r="D128" s="34">
        <v>27932</v>
      </c>
      <c r="E128" s="29"/>
      <c r="F128" s="32">
        <v>1.3368055555555557E-2</v>
      </c>
      <c r="G128" s="30"/>
      <c r="I128" t="str">
        <f t="shared" si="4"/>
        <v/>
      </c>
      <c r="K128" t="str">
        <f t="shared" si="5"/>
        <v/>
      </c>
      <c r="L128" s="5">
        <f t="shared" si="6"/>
        <v>6</v>
      </c>
      <c r="N128" s="14">
        <f t="shared" si="7"/>
        <v>1155</v>
      </c>
    </row>
    <row r="129" spans="1:14" x14ac:dyDescent="0.4">
      <c r="A129" s="26">
        <v>123</v>
      </c>
      <c r="B129" s="27" t="s">
        <v>184</v>
      </c>
      <c r="C129" s="27" t="s">
        <v>146</v>
      </c>
      <c r="D129" s="34">
        <v>27747</v>
      </c>
      <c r="E129" s="29"/>
      <c r="F129" s="32">
        <v>7.1527777777777787E-3</v>
      </c>
      <c r="G129" s="30"/>
      <c r="I129" t="str">
        <f t="shared" si="4"/>
        <v/>
      </c>
      <c r="K129" t="str">
        <f t="shared" si="5"/>
        <v/>
      </c>
      <c r="L129" s="5">
        <f t="shared" si="6"/>
        <v>12</v>
      </c>
      <c r="N129" s="14">
        <f t="shared" si="7"/>
        <v>618</v>
      </c>
    </row>
    <row r="130" spans="1:14" x14ac:dyDescent="0.4">
      <c r="A130" s="26">
        <v>124</v>
      </c>
      <c r="B130" s="27" t="s">
        <v>184</v>
      </c>
      <c r="C130" s="27" t="s">
        <v>185</v>
      </c>
      <c r="D130" s="34">
        <v>27437</v>
      </c>
      <c r="E130" s="29"/>
      <c r="F130" s="32">
        <v>8.3912037037037045E-3</v>
      </c>
      <c r="G130" s="30"/>
      <c r="I130" t="str">
        <f t="shared" si="4"/>
        <v/>
      </c>
      <c r="K130" t="str">
        <f t="shared" si="5"/>
        <v/>
      </c>
      <c r="L130" s="5">
        <f t="shared" si="6"/>
        <v>2</v>
      </c>
      <c r="N130" s="14">
        <f t="shared" si="7"/>
        <v>725</v>
      </c>
    </row>
    <row r="131" spans="1:14" x14ac:dyDescent="0.4">
      <c r="A131" s="26">
        <v>125</v>
      </c>
      <c r="B131" s="27" t="s">
        <v>186</v>
      </c>
      <c r="C131" s="27" t="s">
        <v>69</v>
      </c>
      <c r="D131" s="34">
        <v>27330</v>
      </c>
      <c r="E131" s="29"/>
      <c r="F131" s="32">
        <v>1.0763888888888891E-2</v>
      </c>
      <c r="G131" s="30"/>
      <c r="I131" t="str">
        <f t="shared" si="4"/>
        <v/>
      </c>
      <c r="K131" t="str">
        <f t="shared" si="5"/>
        <v/>
      </c>
      <c r="L131" s="5">
        <f t="shared" si="6"/>
        <v>10</v>
      </c>
      <c r="N131" s="14">
        <f t="shared" si="7"/>
        <v>930.00000000000011</v>
      </c>
    </row>
    <row r="132" spans="1:14" x14ac:dyDescent="0.4">
      <c r="A132" s="26">
        <v>126</v>
      </c>
      <c r="B132" s="27" t="s">
        <v>186</v>
      </c>
      <c r="C132" s="27" t="s">
        <v>187</v>
      </c>
      <c r="D132" s="34">
        <v>27586</v>
      </c>
      <c r="E132" s="29"/>
      <c r="F132" s="32">
        <v>1.3888888888888888E-2</v>
      </c>
      <c r="G132" s="30"/>
      <c r="I132" t="str">
        <f t="shared" si="4"/>
        <v/>
      </c>
      <c r="K132" t="str">
        <f t="shared" si="5"/>
        <v/>
      </c>
      <c r="L132" s="5">
        <f t="shared" si="6"/>
        <v>7</v>
      </c>
      <c r="N132" s="14">
        <f t="shared" si="7"/>
        <v>1200</v>
      </c>
    </row>
    <row r="133" spans="1:14" x14ac:dyDescent="0.4">
      <c r="A133" s="26">
        <v>127</v>
      </c>
      <c r="B133" s="27" t="s">
        <v>188</v>
      </c>
      <c r="C133" s="27" t="s">
        <v>189</v>
      </c>
      <c r="D133" s="34">
        <v>27341</v>
      </c>
      <c r="E133" s="29"/>
      <c r="F133" s="32">
        <v>6.2037037037037043E-3</v>
      </c>
      <c r="G133" s="30"/>
      <c r="I133" t="str">
        <f t="shared" si="4"/>
        <v/>
      </c>
      <c r="K133" t="str">
        <f t="shared" si="5"/>
        <v/>
      </c>
      <c r="L133" s="5">
        <f t="shared" si="6"/>
        <v>11</v>
      </c>
      <c r="N133" s="14">
        <f t="shared" si="7"/>
        <v>536</v>
      </c>
    </row>
    <row r="134" spans="1:14" x14ac:dyDescent="0.4">
      <c r="A134" s="26">
        <v>128</v>
      </c>
      <c r="B134" s="27" t="s">
        <v>190</v>
      </c>
      <c r="C134" s="27" t="s">
        <v>26</v>
      </c>
      <c r="D134" s="34">
        <v>27641</v>
      </c>
      <c r="E134" s="29"/>
      <c r="F134" s="32">
        <v>1.3888888888888888E-2</v>
      </c>
      <c r="G134" s="30"/>
      <c r="I134" t="str">
        <f t="shared" si="4"/>
        <v/>
      </c>
      <c r="K134" t="str">
        <f t="shared" si="5"/>
        <v/>
      </c>
      <c r="L134" s="5">
        <f t="shared" si="6"/>
        <v>9</v>
      </c>
      <c r="N134" s="14">
        <f t="shared" si="7"/>
        <v>1200</v>
      </c>
    </row>
    <row r="135" spans="1:14" x14ac:dyDescent="0.4">
      <c r="A135" s="26">
        <v>129</v>
      </c>
      <c r="B135" s="27" t="s">
        <v>191</v>
      </c>
      <c r="C135" s="27" t="s">
        <v>77</v>
      </c>
      <c r="D135" s="34">
        <v>28270</v>
      </c>
      <c r="E135" s="29"/>
      <c r="F135" s="32">
        <v>7.6041666666666662E-3</v>
      </c>
      <c r="G135" s="30"/>
      <c r="I135" t="str">
        <f t="shared" si="4"/>
        <v/>
      </c>
      <c r="K135" t="str">
        <f t="shared" si="5"/>
        <v/>
      </c>
      <c r="L135" s="5">
        <f t="shared" si="6"/>
        <v>5</v>
      </c>
      <c r="N135" s="14">
        <f t="shared" si="7"/>
        <v>657</v>
      </c>
    </row>
    <row r="136" spans="1:14" x14ac:dyDescent="0.4">
      <c r="A136" s="26">
        <v>130</v>
      </c>
      <c r="B136" s="27" t="s">
        <v>192</v>
      </c>
      <c r="C136" s="27" t="s">
        <v>193</v>
      </c>
      <c r="D136" s="34">
        <v>27658</v>
      </c>
      <c r="E136" s="29"/>
      <c r="F136" s="32">
        <v>1.1736111111111109E-2</v>
      </c>
      <c r="G136" s="30"/>
      <c r="I136" t="str">
        <f t="shared" ref="I136:I199" si="8">IF(E136="","",IF(E136=L136,"richtig","falsch"))</f>
        <v/>
      </c>
      <c r="K136" t="str">
        <f t="shared" ref="K136:K199" si="9">IF(G136="","",IF(G136=N136,"richtig","falsch"))</f>
        <v/>
      </c>
      <c r="L136" s="5">
        <f t="shared" ref="L136:L199" si="10">MONTH(D136)</f>
        <v>9</v>
      </c>
      <c r="N136" s="14">
        <f t="shared" ref="N136:N199" si="11">F136*24*60*60</f>
        <v>1013.9999999999999</v>
      </c>
    </row>
    <row r="137" spans="1:14" x14ac:dyDescent="0.4">
      <c r="A137" s="26">
        <v>131</v>
      </c>
      <c r="B137" s="27" t="s">
        <v>194</v>
      </c>
      <c r="C137" s="27" t="s">
        <v>58</v>
      </c>
      <c r="D137" s="34">
        <v>27322</v>
      </c>
      <c r="E137" s="29"/>
      <c r="F137" s="32">
        <v>9.3749999999999997E-3</v>
      </c>
      <c r="G137" s="30"/>
      <c r="I137" t="str">
        <f t="shared" si="8"/>
        <v/>
      </c>
      <c r="K137" t="str">
        <f t="shared" si="9"/>
        <v/>
      </c>
      <c r="L137" s="5">
        <f t="shared" si="10"/>
        <v>10</v>
      </c>
      <c r="N137" s="14">
        <f t="shared" si="11"/>
        <v>809.99999999999989</v>
      </c>
    </row>
    <row r="138" spans="1:14" x14ac:dyDescent="0.4">
      <c r="A138" s="26">
        <v>132</v>
      </c>
      <c r="B138" s="27" t="s">
        <v>195</v>
      </c>
      <c r="C138" s="27" t="s">
        <v>196</v>
      </c>
      <c r="D138" s="34">
        <v>27484</v>
      </c>
      <c r="E138" s="29"/>
      <c r="F138" s="32">
        <v>8.8888888888888889E-3</v>
      </c>
      <c r="G138" s="30"/>
      <c r="I138" t="str">
        <f t="shared" si="8"/>
        <v/>
      </c>
      <c r="K138" t="str">
        <f t="shared" si="9"/>
        <v/>
      </c>
      <c r="L138" s="5">
        <f t="shared" si="10"/>
        <v>3</v>
      </c>
      <c r="N138" s="14">
        <f t="shared" si="11"/>
        <v>767.99999999999989</v>
      </c>
    </row>
    <row r="139" spans="1:14" x14ac:dyDescent="0.4">
      <c r="A139" s="26">
        <v>133</v>
      </c>
      <c r="B139" s="27" t="s">
        <v>197</v>
      </c>
      <c r="C139" s="27" t="s">
        <v>198</v>
      </c>
      <c r="D139" s="34">
        <v>27606</v>
      </c>
      <c r="E139" s="29"/>
      <c r="F139" s="32">
        <v>6.0185185185185177E-3</v>
      </c>
      <c r="G139" s="30"/>
      <c r="I139" t="str">
        <f t="shared" si="8"/>
        <v/>
      </c>
      <c r="K139" t="str">
        <f t="shared" si="9"/>
        <v/>
      </c>
      <c r="L139" s="5">
        <f t="shared" si="10"/>
        <v>7</v>
      </c>
      <c r="N139" s="14">
        <f t="shared" si="11"/>
        <v>520</v>
      </c>
    </row>
    <row r="140" spans="1:14" x14ac:dyDescent="0.4">
      <c r="A140" s="26">
        <v>134</v>
      </c>
      <c r="B140" s="27" t="s">
        <v>199</v>
      </c>
      <c r="C140" s="27" t="s">
        <v>200</v>
      </c>
      <c r="D140" s="34">
        <v>27821</v>
      </c>
      <c r="E140" s="29"/>
      <c r="F140" s="32">
        <v>1.1400462962962965E-2</v>
      </c>
      <c r="G140" s="30"/>
      <c r="I140" t="str">
        <f t="shared" si="8"/>
        <v/>
      </c>
      <c r="K140" t="str">
        <f t="shared" si="9"/>
        <v/>
      </c>
      <c r="L140" s="5">
        <f t="shared" si="10"/>
        <v>3</v>
      </c>
      <c r="N140" s="14">
        <f t="shared" si="11"/>
        <v>985.00000000000011</v>
      </c>
    </row>
    <row r="141" spans="1:14" x14ac:dyDescent="0.4">
      <c r="A141" s="26">
        <v>135</v>
      </c>
      <c r="B141" s="27" t="s">
        <v>199</v>
      </c>
      <c r="C141" s="27" t="s">
        <v>201</v>
      </c>
      <c r="D141" s="34">
        <v>27829</v>
      </c>
      <c r="E141" s="29"/>
      <c r="F141" s="32">
        <v>8.8541666666666664E-3</v>
      </c>
      <c r="G141" s="30"/>
      <c r="I141" t="str">
        <f t="shared" si="8"/>
        <v/>
      </c>
      <c r="K141" t="str">
        <f t="shared" si="9"/>
        <v/>
      </c>
      <c r="L141" s="5">
        <f t="shared" si="10"/>
        <v>3</v>
      </c>
      <c r="N141" s="14">
        <f t="shared" si="11"/>
        <v>765</v>
      </c>
    </row>
    <row r="142" spans="1:14" x14ac:dyDescent="0.4">
      <c r="A142" s="26">
        <v>136</v>
      </c>
      <c r="B142" s="27" t="s">
        <v>199</v>
      </c>
      <c r="C142" s="27" t="s">
        <v>140</v>
      </c>
      <c r="D142" s="34">
        <v>27796</v>
      </c>
      <c r="E142" s="29"/>
      <c r="F142" s="32">
        <v>1.40625E-2</v>
      </c>
      <c r="G142" s="30"/>
      <c r="I142" t="str">
        <f t="shared" si="8"/>
        <v/>
      </c>
      <c r="K142" t="str">
        <f t="shared" si="9"/>
        <v/>
      </c>
      <c r="L142" s="5">
        <f t="shared" si="10"/>
        <v>2</v>
      </c>
      <c r="N142" s="14">
        <f t="shared" si="11"/>
        <v>1215</v>
      </c>
    </row>
    <row r="143" spans="1:14" x14ac:dyDescent="0.4">
      <c r="A143" s="26">
        <v>137</v>
      </c>
      <c r="B143" s="27" t="s">
        <v>199</v>
      </c>
      <c r="C143" s="27" t="s">
        <v>202</v>
      </c>
      <c r="D143" s="34">
        <v>27798</v>
      </c>
      <c r="E143" s="29"/>
      <c r="F143" s="32">
        <v>8.8888888888888889E-3</v>
      </c>
      <c r="G143" s="30"/>
      <c r="I143" t="str">
        <f t="shared" si="8"/>
        <v/>
      </c>
      <c r="K143" t="str">
        <f t="shared" si="9"/>
        <v/>
      </c>
      <c r="L143" s="5">
        <f t="shared" si="10"/>
        <v>2</v>
      </c>
      <c r="N143" s="14">
        <f t="shared" si="11"/>
        <v>767.99999999999989</v>
      </c>
    </row>
    <row r="144" spans="1:14" x14ac:dyDescent="0.4">
      <c r="A144" s="26">
        <v>138</v>
      </c>
      <c r="B144" s="27" t="s">
        <v>203</v>
      </c>
      <c r="C144" s="27" t="s">
        <v>204</v>
      </c>
      <c r="D144" s="34">
        <v>27562</v>
      </c>
      <c r="E144" s="29"/>
      <c r="F144" s="32">
        <v>1.0439814814814813E-2</v>
      </c>
      <c r="G144" s="30"/>
      <c r="I144" t="str">
        <f t="shared" si="8"/>
        <v/>
      </c>
      <c r="K144" t="str">
        <f t="shared" si="9"/>
        <v/>
      </c>
      <c r="L144" s="5">
        <f t="shared" si="10"/>
        <v>6</v>
      </c>
      <c r="N144" s="14">
        <f t="shared" si="11"/>
        <v>901.99999999999989</v>
      </c>
    </row>
    <row r="145" spans="1:14" x14ac:dyDescent="0.4">
      <c r="A145" s="26">
        <v>139</v>
      </c>
      <c r="B145" s="27" t="s">
        <v>205</v>
      </c>
      <c r="C145" s="27" t="s">
        <v>206</v>
      </c>
      <c r="D145" s="34">
        <v>28101</v>
      </c>
      <c r="E145" s="29"/>
      <c r="F145" s="32">
        <v>1.0462962962962964E-2</v>
      </c>
      <c r="G145" s="30"/>
      <c r="I145" t="str">
        <f t="shared" si="8"/>
        <v/>
      </c>
      <c r="K145" t="str">
        <f t="shared" si="9"/>
        <v/>
      </c>
      <c r="L145" s="5">
        <f t="shared" si="10"/>
        <v>12</v>
      </c>
      <c r="N145" s="14">
        <f t="shared" si="11"/>
        <v>904</v>
      </c>
    </row>
    <row r="146" spans="1:14" x14ac:dyDescent="0.4">
      <c r="A146" s="26">
        <v>140</v>
      </c>
      <c r="B146" s="27" t="s">
        <v>207</v>
      </c>
      <c r="C146" s="27" t="s">
        <v>208</v>
      </c>
      <c r="D146" s="34">
        <v>28268</v>
      </c>
      <c r="E146" s="29"/>
      <c r="F146" s="32">
        <v>8.3796296296296292E-3</v>
      </c>
      <c r="G146" s="30"/>
      <c r="I146" t="str">
        <f t="shared" si="8"/>
        <v/>
      </c>
      <c r="K146" t="str">
        <f t="shared" si="9"/>
        <v/>
      </c>
      <c r="L146" s="5">
        <f t="shared" si="10"/>
        <v>5</v>
      </c>
      <c r="N146" s="14">
        <f t="shared" si="11"/>
        <v>724</v>
      </c>
    </row>
    <row r="147" spans="1:14" x14ac:dyDescent="0.4">
      <c r="A147" s="26">
        <v>141</v>
      </c>
      <c r="B147" s="27" t="s">
        <v>209</v>
      </c>
      <c r="C147" s="27" t="s">
        <v>210</v>
      </c>
      <c r="D147" s="34">
        <v>27954</v>
      </c>
      <c r="E147" s="29"/>
      <c r="F147" s="32">
        <v>1.0555555555555554E-2</v>
      </c>
      <c r="G147" s="30"/>
      <c r="I147" t="str">
        <f t="shared" si="8"/>
        <v/>
      </c>
      <c r="K147" t="str">
        <f t="shared" si="9"/>
        <v/>
      </c>
      <c r="L147" s="5">
        <f t="shared" si="10"/>
        <v>7</v>
      </c>
      <c r="N147" s="14">
        <f t="shared" si="11"/>
        <v>911.99999999999989</v>
      </c>
    </row>
    <row r="148" spans="1:14" x14ac:dyDescent="0.4">
      <c r="A148" s="26">
        <v>142</v>
      </c>
      <c r="B148" s="27" t="s">
        <v>211</v>
      </c>
      <c r="C148" s="27" t="s">
        <v>70</v>
      </c>
      <c r="D148" s="34">
        <v>27028</v>
      </c>
      <c r="E148" s="29"/>
      <c r="F148" s="32">
        <v>1.383101851851852E-2</v>
      </c>
      <c r="G148" s="30"/>
      <c r="I148" t="str">
        <f t="shared" si="8"/>
        <v/>
      </c>
      <c r="K148" t="str">
        <f t="shared" si="9"/>
        <v/>
      </c>
      <c r="L148" s="5">
        <f t="shared" si="10"/>
        <v>12</v>
      </c>
      <c r="N148" s="14">
        <f t="shared" si="11"/>
        <v>1195</v>
      </c>
    </row>
    <row r="149" spans="1:14" x14ac:dyDescent="0.4">
      <c r="A149" s="26">
        <v>143</v>
      </c>
      <c r="B149" s="27" t="s">
        <v>211</v>
      </c>
      <c r="C149" s="27" t="s">
        <v>110</v>
      </c>
      <c r="D149" s="34">
        <v>27710</v>
      </c>
      <c r="E149" s="29"/>
      <c r="F149" s="32">
        <v>1.1574074074074075E-2</v>
      </c>
      <c r="G149" s="30"/>
      <c r="I149" t="str">
        <f t="shared" si="8"/>
        <v/>
      </c>
      <c r="K149" t="str">
        <f t="shared" si="9"/>
        <v/>
      </c>
      <c r="L149" s="5">
        <f t="shared" si="10"/>
        <v>11</v>
      </c>
      <c r="N149" s="14">
        <f t="shared" si="11"/>
        <v>1000.0000000000001</v>
      </c>
    </row>
    <row r="150" spans="1:14" x14ac:dyDescent="0.4">
      <c r="A150" s="26">
        <v>144</v>
      </c>
      <c r="B150" s="27" t="s">
        <v>212</v>
      </c>
      <c r="C150" s="27" t="s">
        <v>7</v>
      </c>
      <c r="D150" s="34">
        <v>27438</v>
      </c>
      <c r="E150" s="29"/>
      <c r="F150" s="32">
        <v>1.4988425925925926E-2</v>
      </c>
      <c r="G150" s="30"/>
      <c r="I150" t="str">
        <f t="shared" si="8"/>
        <v/>
      </c>
      <c r="K150" t="str">
        <f t="shared" si="9"/>
        <v/>
      </c>
      <c r="L150" s="5">
        <f t="shared" si="10"/>
        <v>2</v>
      </c>
      <c r="N150" s="14">
        <f t="shared" si="11"/>
        <v>1295</v>
      </c>
    </row>
    <row r="151" spans="1:14" x14ac:dyDescent="0.4">
      <c r="A151" s="26">
        <v>145</v>
      </c>
      <c r="B151" s="27" t="s">
        <v>212</v>
      </c>
      <c r="C151" s="27" t="s">
        <v>122</v>
      </c>
      <c r="D151" s="34">
        <v>28096</v>
      </c>
      <c r="E151" s="29"/>
      <c r="F151" s="32">
        <v>5.9606481481481489E-3</v>
      </c>
      <c r="G151" s="30"/>
      <c r="I151" t="str">
        <f t="shared" si="8"/>
        <v/>
      </c>
      <c r="K151" t="str">
        <f t="shared" si="9"/>
        <v/>
      </c>
      <c r="L151" s="5">
        <f t="shared" si="10"/>
        <v>12</v>
      </c>
      <c r="N151" s="14">
        <f t="shared" si="11"/>
        <v>515</v>
      </c>
    </row>
    <row r="152" spans="1:14" x14ac:dyDescent="0.4">
      <c r="A152" s="26">
        <v>146</v>
      </c>
      <c r="B152" s="27" t="s">
        <v>213</v>
      </c>
      <c r="C152" s="27" t="s">
        <v>108</v>
      </c>
      <c r="D152" s="34">
        <v>27745</v>
      </c>
      <c r="E152" s="29"/>
      <c r="F152" s="32">
        <v>7.106481481481481E-3</v>
      </c>
      <c r="G152" s="30"/>
      <c r="I152" t="str">
        <f t="shared" si="8"/>
        <v/>
      </c>
      <c r="K152" t="str">
        <f t="shared" si="9"/>
        <v/>
      </c>
      <c r="L152" s="5">
        <f t="shared" si="10"/>
        <v>12</v>
      </c>
      <c r="N152" s="14">
        <f t="shared" si="11"/>
        <v>614</v>
      </c>
    </row>
    <row r="153" spans="1:14" x14ac:dyDescent="0.4">
      <c r="A153" s="26">
        <v>147</v>
      </c>
      <c r="B153" s="27" t="s">
        <v>214</v>
      </c>
      <c r="C153" s="27" t="s">
        <v>215</v>
      </c>
      <c r="D153" s="34">
        <v>27783</v>
      </c>
      <c r="E153" s="29"/>
      <c r="F153" s="32">
        <v>1.283564814814815E-2</v>
      </c>
      <c r="G153" s="30"/>
      <c r="I153" t="str">
        <f t="shared" si="8"/>
        <v/>
      </c>
      <c r="K153" t="str">
        <f t="shared" si="9"/>
        <v/>
      </c>
      <c r="L153" s="5">
        <f t="shared" si="10"/>
        <v>1</v>
      </c>
      <c r="N153" s="14">
        <f t="shared" si="11"/>
        <v>1109</v>
      </c>
    </row>
    <row r="154" spans="1:14" x14ac:dyDescent="0.4">
      <c r="A154" s="26">
        <v>148</v>
      </c>
      <c r="B154" s="27" t="s">
        <v>216</v>
      </c>
      <c r="C154" s="27" t="s">
        <v>217</v>
      </c>
      <c r="D154" s="34">
        <v>27535</v>
      </c>
      <c r="E154" s="29"/>
      <c r="F154" s="32">
        <v>1.1111111111111112E-2</v>
      </c>
      <c r="G154" s="30"/>
      <c r="I154" t="str">
        <f t="shared" si="8"/>
        <v/>
      </c>
      <c r="K154" t="str">
        <f t="shared" si="9"/>
        <v/>
      </c>
      <c r="L154" s="5">
        <f t="shared" si="10"/>
        <v>5</v>
      </c>
      <c r="N154" s="14">
        <f t="shared" si="11"/>
        <v>960</v>
      </c>
    </row>
    <row r="155" spans="1:14" x14ac:dyDescent="0.4">
      <c r="A155" s="26">
        <v>149</v>
      </c>
      <c r="B155" s="27" t="s">
        <v>216</v>
      </c>
      <c r="C155" s="27" t="s">
        <v>51</v>
      </c>
      <c r="D155" s="34">
        <v>28404</v>
      </c>
      <c r="E155" s="29"/>
      <c r="F155" s="32">
        <v>9.3749999999999997E-3</v>
      </c>
      <c r="G155" s="30"/>
      <c r="I155" t="str">
        <f t="shared" si="8"/>
        <v/>
      </c>
      <c r="K155" t="str">
        <f t="shared" si="9"/>
        <v/>
      </c>
      <c r="L155" s="5">
        <f t="shared" si="10"/>
        <v>10</v>
      </c>
      <c r="N155" s="14">
        <f t="shared" si="11"/>
        <v>809.99999999999989</v>
      </c>
    </row>
    <row r="156" spans="1:14" x14ac:dyDescent="0.4">
      <c r="A156" s="26">
        <v>150</v>
      </c>
      <c r="B156" s="27" t="s">
        <v>216</v>
      </c>
      <c r="C156" s="27" t="s">
        <v>51</v>
      </c>
      <c r="D156" s="34">
        <v>27406</v>
      </c>
      <c r="E156" s="29"/>
      <c r="F156" s="32">
        <v>1.3194444444444444E-2</v>
      </c>
      <c r="G156" s="30"/>
      <c r="I156" t="str">
        <f t="shared" si="8"/>
        <v/>
      </c>
      <c r="K156" t="str">
        <f t="shared" si="9"/>
        <v/>
      </c>
      <c r="L156" s="5">
        <f t="shared" si="10"/>
        <v>1</v>
      </c>
      <c r="N156" s="14">
        <f t="shared" si="11"/>
        <v>1140</v>
      </c>
    </row>
    <row r="157" spans="1:14" x14ac:dyDescent="0.4">
      <c r="A157" s="26">
        <v>151</v>
      </c>
      <c r="B157" s="27" t="s">
        <v>218</v>
      </c>
      <c r="C157" s="27" t="s">
        <v>219</v>
      </c>
      <c r="D157" s="34">
        <v>27758</v>
      </c>
      <c r="E157" s="29"/>
      <c r="F157" s="32">
        <v>9.2013888888888892E-3</v>
      </c>
      <c r="G157" s="30"/>
      <c r="I157" t="str">
        <f t="shared" si="8"/>
        <v/>
      </c>
      <c r="K157" t="str">
        <f t="shared" si="9"/>
        <v/>
      </c>
      <c r="L157" s="5">
        <f t="shared" si="10"/>
        <v>12</v>
      </c>
      <c r="N157" s="14">
        <f t="shared" si="11"/>
        <v>795</v>
      </c>
    </row>
    <row r="158" spans="1:14" x14ac:dyDescent="0.4">
      <c r="A158" s="26">
        <v>152</v>
      </c>
      <c r="B158" s="27" t="s">
        <v>220</v>
      </c>
      <c r="C158" s="27" t="s">
        <v>221</v>
      </c>
      <c r="D158" s="34"/>
      <c r="E158" s="29"/>
      <c r="F158" s="32">
        <v>8.7500000000000008E-3</v>
      </c>
      <c r="G158" s="30"/>
      <c r="I158" t="str">
        <f t="shared" si="8"/>
        <v/>
      </c>
      <c r="K158" t="str">
        <f t="shared" si="9"/>
        <v/>
      </c>
      <c r="L158" s="5">
        <f t="shared" si="10"/>
        <v>1</v>
      </c>
      <c r="N158" s="14">
        <f t="shared" si="11"/>
        <v>756.00000000000011</v>
      </c>
    </row>
    <row r="159" spans="1:14" x14ac:dyDescent="0.4">
      <c r="A159" s="26">
        <v>153</v>
      </c>
      <c r="B159" s="27" t="s">
        <v>222</v>
      </c>
      <c r="C159" s="27" t="s">
        <v>49</v>
      </c>
      <c r="D159" s="34">
        <v>27529</v>
      </c>
      <c r="E159" s="29"/>
      <c r="F159" s="32">
        <v>8.7500000000000008E-3</v>
      </c>
      <c r="G159" s="30"/>
      <c r="I159" t="str">
        <f t="shared" si="8"/>
        <v/>
      </c>
      <c r="K159" t="str">
        <f t="shared" si="9"/>
        <v/>
      </c>
      <c r="L159" s="5">
        <f t="shared" si="10"/>
        <v>5</v>
      </c>
      <c r="N159" s="14">
        <f t="shared" si="11"/>
        <v>756.00000000000011</v>
      </c>
    </row>
    <row r="160" spans="1:14" x14ac:dyDescent="0.4">
      <c r="A160" s="26">
        <v>154</v>
      </c>
      <c r="B160" s="27" t="s">
        <v>223</v>
      </c>
      <c r="C160" s="27" t="s">
        <v>224</v>
      </c>
      <c r="D160" s="34">
        <v>28139</v>
      </c>
      <c r="E160" s="29"/>
      <c r="F160" s="32">
        <v>6.2962962962962964E-3</v>
      </c>
      <c r="G160" s="30"/>
      <c r="I160" t="str">
        <f t="shared" si="8"/>
        <v/>
      </c>
      <c r="K160" t="str">
        <f t="shared" si="9"/>
        <v/>
      </c>
      <c r="L160" s="5">
        <f t="shared" si="10"/>
        <v>1</v>
      </c>
      <c r="N160" s="14">
        <f t="shared" si="11"/>
        <v>544</v>
      </c>
    </row>
    <row r="161" spans="1:14" x14ac:dyDescent="0.4">
      <c r="A161" s="26">
        <v>155</v>
      </c>
      <c r="B161" s="27" t="s">
        <v>225</v>
      </c>
      <c r="C161" s="27" t="s">
        <v>226</v>
      </c>
      <c r="D161" s="34">
        <v>27862</v>
      </c>
      <c r="E161" s="29"/>
      <c r="F161" s="32">
        <v>1.1979166666666666E-2</v>
      </c>
      <c r="G161" s="30"/>
      <c r="I161" t="str">
        <f t="shared" si="8"/>
        <v/>
      </c>
      <c r="K161" t="str">
        <f t="shared" si="9"/>
        <v/>
      </c>
      <c r="L161" s="5">
        <f t="shared" si="10"/>
        <v>4</v>
      </c>
      <c r="N161" s="14">
        <f t="shared" si="11"/>
        <v>1035</v>
      </c>
    </row>
    <row r="162" spans="1:14" x14ac:dyDescent="0.4">
      <c r="A162" s="26">
        <v>156</v>
      </c>
      <c r="B162" s="27" t="s">
        <v>227</v>
      </c>
      <c r="C162" s="27" t="s">
        <v>131</v>
      </c>
      <c r="D162" s="34">
        <v>28063</v>
      </c>
      <c r="E162" s="29"/>
      <c r="F162" s="32">
        <v>7.1990740740740739E-3</v>
      </c>
      <c r="G162" s="30"/>
      <c r="I162" t="str">
        <f t="shared" si="8"/>
        <v/>
      </c>
      <c r="K162" t="str">
        <f t="shared" si="9"/>
        <v/>
      </c>
      <c r="L162" s="5">
        <f t="shared" si="10"/>
        <v>10</v>
      </c>
      <c r="N162" s="14">
        <f t="shared" si="11"/>
        <v>622</v>
      </c>
    </row>
    <row r="163" spans="1:14" x14ac:dyDescent="0.4">
      <c r="A163" s="26">
        <v>157</v>
      </c>
      <c r="B163" s="27" t="s">
        <v>228</v>
      </c>
      <c r="C163" s="27" t="s">
        <v>229</v>
      </c>
      <c r="D163" s="34">
        <v>27628</v>
      </c>
      <c r="E163" s="29"/>
      <c r="F163" s="32">
        <v>1.2893518518518519E-2</v>
      </c>
      <c r="G163" s="30"/>
      <c r="I163" t="str">
        <f t="shared" si="8"/>
        <v/>
      </c>
      <c r="K163" t="str">
        <f t="shared" si="9"/>
        <v/>
      </c>
      <c r="L163" s="5">
        <f t="shared" si="10"/>
        <v>8</v>
      </c>
      <c r="N163" s="14">
        <f t="shared" si="11"/>
        <v>1114</v>
      </c>
    </row>
    <row r="164" spans="1:14" x14ac:dyDescent="0.4">
      <c r="A164" s="26">
        <v>158</v>
      </c>
      <c r="B164" s="27" t="s">
        <v>230</v>
      </c>
      <c r="C164" s="27" t="s">
        <v>73</v>
      </c>
      <c r="D164" s="34">
        <v>28032</v>
      </c>
      <c r="E164" s="29"/>
      <c r="F164" s="32">
        <v>1.1261574074074071E-2</v>
      </c>
      <c r="G164" s="30"/>
      <c r="I164" t="str">
        <f t="shared" si="8"/>
        <v/>
      </c>
      <c r="K164" t="str">
        <f t="shared" si="9"/>
        <v/>
      </c>
      <c r="L164" s="5">
        <f t="shared" si="10"/>
        <v>9</v>
      </c>
      <c r="N164" s="14">
        <f t="shared" si="11"/>
        <v>972.99999999999989</v>
      </c>
    </row>
    <row r="165" spans="1:14" x14ac:dyDescent="0.4">
      <c r="A165" s="26">
        <v>159</v>
      </c>
      <c r="B165" s="27" t="s">
        <v>231</v>
      </c>
      <c r="C165" s="27" t="s">
        <v>232</v>
      </c>
      <c r="D165" s="34">
        <v>27011</v>
      </c>
      <c r="E165" s="29"/>
      <c r="F165" s="32">
        <v>9.6527777777777775E-3</v>
      </c>
      <c r="G165" s="30"/>
      <c r="I165" t="str">
        <f t="shared" si="8"/>
        <v/>
      </c>
      <c r="K165" t="str">
        <f t="shared" si="9"/>
        <v/>
      </c>
      <c r="L165" s="5">
        <f t="shared" si="10"/>
        <v>12</v>
      </c>
      <c r="N165" s="14">
        <f t="shared" si="11"/>
        <v>834</v>
      </c>
    </row>
    <row r="166" spans="1:14" x14ac:dyDescent="0.4">
      <c r="A166" s="26">
        <v>160</v>
      </c>
      <c r="B166" s="27" t="s">
        <v>233</v>
      </c>
      <c r="C166" s="27" t="s">
        <v>234</v>
      </c>
      <c r="D166" s="34">
        <v>27968</v>
      </c>
      <c r="E166" s="29"/>
      <c r="F166" s="32">
        <v>6.1921296296296299E-3</v>
      </c>
      <c r="G166" s="30"/>
      <c r="I166" t="str">
        <f t="shared" si="8"/>
        <v/>
      </c>
      <c r="K166" t="str">
        <f t="shared" si="9"/>
        <v/>
      </c>
      <c r="L166" s="5">
        <f t="shared" si="10"/>
        <v>7</v>
      </c>
      <c r="N166" s="14">
        <f t="shared" si="11"/>
        <v>535</v>
      </c>
    </row>
    <row r="167" spans="1:14" x14ac:dyDescent="0.4">
      <c r="A167" s="26">
        <v>161</v>
      </c>
      <c r="B167" s="27" t="s">
        <v>235</v>
      </c>
      <c r="C167" s="27" t="s">
        <v>236</v>
      </c>
      <c r="D167" s="34">
        <v>28219</v>
      </c>
      <c r="E167" s="29"/>
      <c r="F167" s="32">
        <v>1.40625E-2</v>
      </c>
      <c r="G167" s="30"/>
      <c r="I167" t="str">
        <f t="shared" si="8"/>
        <v/>
      </c>
      <c r="K167" t="str">
        <f t="shared" si="9"/>
        <v/>
      </c>
      <c r="L167" s="5">
        <f t="shared" si="10"/>
        <v>4</v>
      </c>
      <c r="N167" s="14">
        <f t="shared" si="11"/>
        <v>1215</v>
      </c>
    </row>
    <row r="168" spans="1:14" x14ac:dyDescent="0.4">
      <c r="A168" s="26">
        <v>162</v>
      </c>
      <c r="B168" s="27" t="s">
        <v>235</v>
      </c>
      <c r="C168" s="27" t="s">
        <v>56</v>
      </c>
      <c r="D168" s="34">
        <v>27328</v>
      </c>
      <c r="E168" s="29"/>
      <c r="F168" s="32">
        <v>7.4305555555555548E-3</v>
      </c>
      <c r="G168" s="30"/>
      <c r="I168" t="str">
        <f t="shared" si="8"/>
        <v/>
      </c>
      <c r="K168" t="str">
        <f t="shared" si="9"/>
        <v/>
      </c>
      <c r="L168" s="5">
        <f t="shared" si="10"/>
        <v>10</v>
      </c>
      <c r="N168" s="14">
        <f t="shared" si="11"/>
        <v>642</v>
      </c>
    </row>
    <row r="169" spans="1:14" x14ac:dyDescent="0.4">
      <c r="A169" s="26">
        <v>163</v>
      </c>
      <c r="B169" s="27" t="s">
        <v>235</v>
      </c>
      <c r="C169" s="27" t="s">
        <v>56</v>
      </c>
      <c r="D169" s="34">
        <v>27849</v>
      </c>
      <c r="E169" s="29"/>
      <c r="F169" s="32">
        <v>1.0416666666666666E-2</v>
      </c>
      <c r="G169" s="30"/>
      <c r="I169" t="str">
        <f t="shared" si="8"/>
        <v/>
      </c>
      <c r="K169" t="str">
        <f t="shared" si="9"/>
        <v/>
      </c>
      <c r="L169" s="5">
        <f t="shared" si="10"/>
        <v>3</v>
      </c>
      <c r="N169" s="14">
        <f t="shared" si="11"/>
        <v>900</v>
      </c>
    </row>
    <row r="170" spans="1:14" x14ac:dyDescent="0.4">
      <c r="A170" s="26">
        <v>164</v>
      </c>
      <c r="B170" s="27" t="s">
        <v>235</v>
      </c>
      <c r="C170" s="27" t="s">
        <v>56</v>
      </c>
      <c r="D170" s="34">
        <v>28361</v>
      </c>
      <c r="E170" s="29"/>
      <c r="F170" s="32">
        <v>1.1886574074074075E-2</v>
      </c>
      <c r="G170" s="30"/>
      <c r="I170" t="str">
        <f t="shared" si="8"/>
        <v/>
      </c>
      <c r="K170" t="str">
        <f t="shared" si="9"/>
        <v/>
      </c>
      <c r="L170" s="5">
        <f t="shared" si="10"/>
        <v>8</v>
      </c>
      <c r="N170" s="14">
        <f t="shared" si="11"/>
        <v>1027</v>
      </c>
    </row>
    <row r="171" spans="1:14" x14ac:dyDescent="0.4">
      <c r="A171" s="26">
        <v>165</v>
      </c>
      <c r="B171" s="27" t="s">
        <v>235</v>
      </c>
      <c r="C171" s="27" t="s">
        <v>237</v>
      </c>
      <c r="D171" s="34">
        <v>28413</v>
      </c>
      <c r="E171" s="29"/>
      <c r="F171" s="32">
        <v>7.3842592592592597E-3</v>
      </c>
      <c r="G171" s="30"/>
      <c r="I171" t="str">
        <f t="shared" si="8"/>
        <v/>
      </c>
      <c r="K171" t="str">
        <f t="shared" si="9"/>
        <v/>
      </c>
      <c r="L171" s="5">
        <f t="shared" si="10"/>
        <v>10</v>
      </c>
      <c r="N171" s="14">
        <f t="shared" si="11"/>
        <v>638</v>
      </c>
    </row>
    <row r="172" spans="1:14" x14ac:dyDescent="0.4">
      <c r="A172" s="26">
        <v>166</v>
      </c>
      <c r="B172" s="27" t="s">
        <v>235</v>
      </c>
      <c r="C172" s="27" t="s">
        <v>238</v>
      </c>
      <c r="D172" s="34">
        <v>27417</v>
      </c>
      <c r="E172" s="29"/>
      <c r="F172" s="32">
        <v>1.3252314814814814E-2</v>
      </c>
      <c r="G172" s="30"/>
      <c r="I172" t="str">
        <f t="shared" si="8"/>
        <v/>
      </c>
      <c r="K172" t="str">
        <f t="shared" si="9"/>
        <v/>
      </c>
      <c r="L172" s="5">
        <f t="shared" si="10"/>
        <v>1</v>
      </c>
      <c r="N172" s="14">
        <f t="shared" si="11"/>
        <v>1145</v>
      </c>
    </row>
    <row r="173" spans="1:14" x14ac:dyDescent="0.4">
      <c r="A173" s="26">
        <v>167</v>
      </c>
      <c r="B173" s="27" t="s">
        <v>235</v>
      </c>
      <c r="C173" s="27" t="s">
        <v>26</v>
      </c>
      <c r="D173" s="34"/>
      <c r="E173" s="29"/>
      <c r="F173" s="32">
        <v>1.7870370370370373E-2</v>
      </c>
      <c r="G173" s="30"/>
      <c r="I173" t="str">
        <f t="shared" si="8"/>
        <v/>
      </c>
      <c r="K173" t="str">
        <f t="shared" si="9"/>
        <v/>
      </c>
      <c r="L173" s="5">
        <f t="shared" si="10"/>
        <v>1</v>
      </c>
      <c r="N173" s="14">
        <f t="shared" si="11"/>
        <v>1544.0000000000002</v>
      </c>
    </row>
    <row r="174" spans="1:14" x14ac:dyDescent="0.4">
      <c r="A174" s="26">
        <v>168</v>
      </c>
      <c r="B174" s="27" t="s">
        <v>239</v>
      </c>
      <c r="C174" s="27" t="s">
        <v>240</v>
      </c>
      <c r="D174" s="34">
        <v>28029</v>
      </c>
      <c r="E174" s="29"/>
      <c r="F174" s="32">
        <v>8.9467592592592585E-3</v>
      </c>
      <c r="G174" s="30"/>
      <c r="I174" t="str">
        <f t="shared" si="8"/>
        <v/>
      </c>
      <c r="K174" t="str">
        <f t="shared" si="9"/>
        <v/>
      </c>
      <c r="L174" s="5">
        <f t="shared" si="10"/>
        <v>9</v>
      </c>
      <c r="N174" s="14">
        <f t="shared" si="11"/>
        <v>773</v>
      </c>
    </row>
    <row r="175" spans="1:14" x14ac:dyDescent="0.4">
      <c r="A175" s="26">
        <v>169</v>
      </c>
      <c r="B175" s="27" t="s">
        <v>241</v>
      </c>
      <c r="C175" s="27" t="s">
        <v>150</v>
      </c>
      <c r="D175" s="34">
        <v>27586</v>
      </c>
      <c r="E175" s="29"/>
      <c r="F175" s="32">
        <v>1.4988425925925926E-2</v>
      </c>
      <c r="G175" s="30"/>
      <c r="I175" t="str">
        <f t="shared" si="8"/>
        <v/>
      </c>
      <c r="K175" t="str">
        <f t="shared" si="9"/>
        <v/>
      </c>
      <c r="L175" s="5">
        <f t="shared" si="10"/>
        <v>7</v>
      </c>
      <c r="N175" s="14">
        <f t="shared" si="11"/>
        <v>1295</v>
      </c>
    </row>
    <row r="176" spans="1:14" x14ac:dyDescent="0.4">
      <c r="A176" s="26">
        <v>170</v>
      </c>
      <c r="B176" s="27" t="s">
        <v>241</v>
      </c>
      <c r="C176" s="27" t="s">
        <v>221</v>
      </c>
      <c r="D176" s="34">
        <v>27688</v>
      </c>
      <c r="E176" s="29"/>
      <c r="F176" s="32">
        <v>8.7384259259259255E-3</v>
      </c>
      <c r="G176" s="30"/>
      <c r="I176" t="str">
        <f t="shared" si="8"/>
        <v/>
      </c>
      <c r="K176" t="str">
        <f t="shared" si="9"/>
        <v/>
      </c>
      <c r="L176" s="5">
        <f t="shared" si="10"/>
        <v>10</v>
      </c>
      <c r="N176" s="14">
        <f t="shared" si="11"/>
        <v>754.99999999999989</v>
      </c>
    </row>
    <row r="177" spans="1:14" x14ac:dyDescent="0.4">
      <c r="A177" s="26">
        <v>171</v>
      </c>
      <c r="B177" s="27" t="s">
        <v>241</v>
      </c>
      <c r="C177" s="27" t="s">
        <v>242</v>
      </c>
      <c r="D177" s="34">
        <v>28379</v>
      </c>
      <c r="E177" s="29"/>
      <c r="F177" s="32">
        <v>7.3611111111111108E-3</v>
      </c>
      <c r="G177" s="30"/>
      <c r="I177" t="str">
        <f t="shared" si="8"/>
        <v/>
      </c>
      <c r="K177" t="str">
        <f t="shared" si="9"/>
        <v/>
      </c>
      <c r="L177" s="5">
        <f t="shared" si="10"/>
        <v>9</v>
      </c>
      <c r="N177" s="14">
        <f t="shared" si="11"/>
        <v>636</v>
      </c>
    </row>
    <row r="178" spans="1:14" x14ac:dyDescent="0.4">
      <c r="A178" s="26">
        <v>172</v>
      </c>
      <c r="B178" s="27" t="s">
        <v>241</v>
      </c>
      <c r="C178" s="27" t="s">
        <v>243</v>
      </c>
      <c r="D178" s="34">
        <v>28151</v>
      </c>
      <c r="E178" s="29"/>
      <c r="F178" s="32">
        <v>7.3726851851851861E-3</v>
      </c>
      <c r="G178" s="30"/>
      <c r="I178" t="str">
        <f t="shared" si="8"/>
        <v/>
      </c>
      <c r="K178" t="str">
        <f t="shared" si="9"/>
        <v/>
      </c>
      <c r="L178" s="5">
        <f t="shared" si="10"/>
        <v>1</v>
      </c>
      <c r="N178" s="14">
        <f t="shared" si="11"/>
        <v>637</v>
      </c>
    </row>
    <row r="179" spans="1:14" x14ac:dyDescent="0.4">
      <c r="A179" s="26">
        <v>173</v>
      </c>
      <c r="B179" s="27" t="s">
        <v>244</v>
      </c>
      <c r="C179" s="27" t="s">
        <v>245</v>
      </c>
      <c r="D179" s="34">
        <v>27604</v>
      </c>
      <c r="E179" s="29"/>
      <c r="F179" s="32">
        <v>1.4988425925925926E-2</v>
      </c>
      <c r="G179" s="30"/>
      <c r="I179" t="str">
        <f t="shared" si="8"/>
        <v/>
      </c>
      <c r="K179" t="str">
        <f t="shared" si="9"/>
        <v/>
      </c>
      <c r="L179" s="5">
        <f t="shared" si="10"/>
        <v>7</v>
      </c>
      <c r="N179" s="14">
        <f t="shared" si="11"/>
        <v>1295</v>
      </c>
    </row>
    <row r="180" spans="1:14" x14ac:dyDescent="0.4">
      <c r="A180" s="26">
        <v>174</v>
      </c>
      <c r="B180" s="27" t="s">
        <v>246</v>
      </c>
      <c r="C180" s="27" t="s">
        <v>247</v>
      </c>
      <c r="D180" s="34">
        <v>27850</v>
      </c>
      <c r="E180" s="29"/>
      <c r="F180" s="32">
        <v>8.3796296296296292E-3</v>
      </c>
      <c r="G180" s="30"/>
      <c r="I180" t="str">
        <f t="shared" si="8"/>
        <v/>
      </c>
      <c r="K180" t="str">
        <f t="shared" si="9"/>
        <v/>
      </c>
      <c r="L180" s="5">
        <f t="shared" si="10"/>
        <v>3</v>
      </c>
      <c r="N180" s="14">
        <f t="shared" si="11"/>
        <v>724</v>
      </c>
    </row>
    <row r="181" spans="1:14" x14ac:dyDescent="0.4">
      <c r="A181" s="26">
        <v>175</v>
      </c>
      <c r="B181" s="27" t="s">
        <v>248</v>
      </c>
      <c r="C181" s="27" t="s">
        <v>249</v>
      </c>
      <c r="D181" s="34">
        <v>28430</v>
      </c>
      <c r="E181" s="29"/>
      <c r="F181" s="32">
        <v>1.0474537037037037E-2</v>
      </c>
      <c r="G181" s="30"/>
      <c r="I181" t="str">
        <f t="shared" si="8"/>
        <v/>
      </c>
      <c r="K181" t="str">
        <f t="shared" si="9"/>
        <v/>
      </c>
      <c r="L181" s="5">
        <f t="shared" si="10"/>
        <v>11</v>
      </c>
      <c r="N181" s="14">
        <f t="shared" si="11"/>
        <v>904.99999999999989</v>
      </c>
    </row>
    <row r="182" spans="1:14" x14ac:dyDescent="0.4">
      <c r="A182" s="26">
        <v>176</v>
      </c>
      <c r="B182" s="27" t="s">
        <v>250</v>
      </c>
      <c r="C182" s="27" t="s">
        <v>251</v>
      </c>
      <c r="D182" s="34">
        <v>27223</v>
      </c>
      <c r="E182" s="29"/>
      <c r="F182" s="32">
        <v>7.1296296296296307E-3</v>
      </c>
      <c r="G182" s="30"/>
      <c r="I182" t="str">
        <f t="shared" si="8"/>
        <v/>
      </c>
      <c r="K182" t="str">
        <f t="shared" si="9"/>
        <v/>
      </c>
      <c r="L182" s="5">
        <f t="shared" si="10"/>
        <v>7</v>
      </c>
      <c r="N182" s="14">
        <f t="shared" si="11"/>
        <v>616</v>
      </c>
    </row>
    <row r="183" spans="1:14" x14ac:dyDescent="0.4">
      <c r="A183" s="26">
        <v>177</v>
      </c>
      <c r="B183" s="27" t="s">
        <v>252</v>
      </c>
      <c r="C183" s="27" t="s">
        <v>253</v>
      </c>
      <c r="D183" s="34">
        <v>27698</v>
      </c>
      <c r="E183" s="29"/>
      <c r="F183" s="32">
        <v>6.0185185185185177E-3</v>
      </c>
      <c r="G183" s="30"/>
      <c r="I183" t="str">
        <f t="shared" si="8"/>
        <v/>
      </c>
      <c r="K183" t="str">
        <f t="shared" si="9"/>
        <v/>
      </c>
      <c r="L183" s="5">
        <f t="shared" si="10"/>
        <v>10</v>
      </c>
      <c r="N183" s="14">
        <f t="shared" si="11"/>
        <v>520</v>
      </c>
    </row>
    <row r="184" spans="1:14" x14ac:dyDescent="0.4">
      <c r="A184" s="26">
        <v>178</v>
      </c>
      <c r="B184" s="27" t="s">
        <v>254</v>
      </c>
      <c r="C184" s="27" t="s">
        <v>238</v>
      </c>
      <c r="D184" s="34">
        <v>28246</v>
      </c>
      <c r="E184" s="29"/>
      <c r="F184" s="32">
        <v>7.5810185185185182E-3</v>
      </c>
      <c r="G184" s="30"/>
      <c r="I184" t="str">
        <f t="shared" si="8"/>
        <v/>
      </c>
      <c r="K184" t="str">
        <f t="shared" si="9"/>
        <v/>
      </c>
      <c r="L184" s="5">
        <f t="shared" si="10"/>
        <v>5</v>
      </c>
      <c r="N184" s="14">
        <f t="shared" si="11"/>
        <v>655</v>
      </c>
    </row>
    <row r="185" spans="1:14" x14ac:dyDescent="0.4">
      <c r="A185" s="26">
        <v>179</v>
      </c>
      <c r="B185" s="27" t="s">
        <v>255</v>
      </c>
      <c r="C185" s="27" t="s">
        <v>256</v>
      </c>
      <c r="D185" s="34">
        <v>28406</v>
      </c>
      <c r="E185" s="29"/>
      <c r="F185" s="32">
        <v>8.4375000000000006E-3</v>
      </c>
      <c r="G185" s="30"/>
      <c r="I185" t="str">
        <f t="shared" si="8"/>
        <v/>
      </c>
      <c r="K185" t="str">
        <f t="shared" si="9"/>
        <v/>
      </c>
      <c r="L185" s="5">
        <f t="shared" si="10"/>
        <v>10</v>
      </c>
      <c r="N185" s="14">
        <f t="shared" si="11"/>
        <v>729</v>
      </c>
    </row>
    <row r="186" spans="1:14" x14ac:dyDescent="0.4">
      <c r="A186" s="26">
        <v>180</v>
      </c>
      <c r="B186" s="27" t="s">
        <v>257</v>
      </c>
      <c r="C186" s="27" t="s">
        <v>258</v>
      </c>
      <c r="D186" s="34">
        <v>27710</v>
      </c>
      <c r="E186" s="29"/>
      <c r="F186" s="32">
        <v>5.6481481481481478E-3</v>
      </c>
      <c r="G186" s="30"/>
      <c r="I186" t="str">
        <f t="shared" si="8"/>
        <v/>
      </c>
      <c r="K186" t="str">
        <f t="shared" si="9"/>
        <v/>
      </c>
      <c r="L186" s="5">
        <f t="shared" si="10"/>
        <v>11</v>
      </c>
      <c r="N186" s="14">
        <f t="shared" si="11"/>
        <v>488</v>
      </c>
    </row>
    <row r="187" spans="1:14" x14ac:dyDescent="0.4">
      <c r="A187" s="26">
        <v>181</v>
      </c>
      <c r="B187" s="27" t="s">
        <v>259</v>
      </c>
      <c r="C187" s="27" t="s">
        <v>125</v>
      </c>
      <c r="D187" s="34">
        <v>27858</v>
      </c>
      <c r="E187" s="29"/>
      <c r="F187" s="32">
        <v>1.1145833333333334E-2</v>
      </c>
      <c r="G187" s="30"/>
      <c r="I187" t="str">
        <f t="shared" si="8"/>
        <v/>
      </c>
      <c r="K187" t="str">
        <f t="shared" si="9"/>
        <v/>
      </c>
      <c r="L187" s="5">
        <f t="shared" si="10"/>
        <v>4</v>
      </c>
      <c r="N187" s="14">
        <f t="shared" si="11"/>
        <v>963</v>
      </c>
    </row>
    <row r="188" spans="1:14" x14ac:dyDescent="0.4">
      <c r="A188" s="26">
        <v>182</v>
      </c>
      <c r="B188" s="27" t="s">
        <v>260</v>
      </c>
      <c r="C188" s="27" t="s">
        <v>261</v>
      </c>
      <c r="D188" s="34">
        <v>27589</v>
      </c>
      <c r="E188" s="29"/>
      <c r="F188" s="32">
        <v>8.7500000000000008E-3</v>
      </c>
      <c r="G188" s="30"/>
      <c r="I188" t="str">
        <f t="shared" si="8"/>
        <v/>
      </c>
      <c r="K188" t="str">
        <f t="shared" si="9"/>
        <v/>
      </c>
      <c r="L188" s="5">
        <f t="shared" si="10"/>
        <v>7</v>
      </c>
      <c r="N188" s="14">
        <f t="shared" si="11"/>
        <v>756.00000000000011</v>
      </c>
    </row>
    <row r="189" spans="1:14" x14ac:dyDescent="0.4">
      <c r="A189" s="26">
        <v>183</v>
      </c>
      <c r="B189" s="27" t="s">
        <v>262</v>
      </c>
      <c r="C189" s="27" t="s">
        <v>204</v>
      </c>
      <c r="D189" s="34">
        <v>27395</v>
      </c>
      <c r="E189" s="29"/>
      <c r="F189" s="32">
        <v>8.3333333333333332E-3</v>
      </c>
      <c r="G189" s="30"/>
      <c r="I189" t="str">
        <f t="shared" si="8"/>
        <v/>
      </c>
      <c r="K189" t="str">
        <f t="shared" si="9"/>
        <v/>
      </c>
      <c r="L189" s="5">
        <f t="shared" si="10"/>
        <v>1</v>
      </c>
      <c r="N189" s="14">
        <f t="shared" si="11"/>
        <v>720</v>
      </c>
    </row>
    <row r="190" spans="1:14" x14ac:dyDescent="0.4">
      <c r="A190" s="26">
        <v>184</v>
      </c>
      <c r="B190" s="27" t="s">
        <v>262</v>
      </c>
      <c r="C190" s="27" t="s">
        <v>24</v>
      </c>
      <c r="D190" s="34">
        <v>27783</v>
      </c>
      <c r="E190" s="29"/>
      <c r="F190" s="32">
        <v>8.3912037037037045E-3</v>
      </c>
      <c r="G190" s="30"/>
      <c r="I190" t="str">
        <f t="shared" si="8"/>
        <v/>
      </c>
      <c r="K190" t="str">
        <f t="shared" si="9"/>
        <v/>
      </c>
      <c r="L190" s="5">
        <f t="shared" si="10"/>
        <v>1</v>
      </c>
      <c r="N190" s="14">
        <f t="shared" si="11"/>
        <v>725</v>
      </c>
    </row>
    <row r="191" spans="1:14" x14ac:dyDescent="0.4">
      <c r="A191" s="26">
        <v>185</v>
      </c>
      <c r="B191" s="27" t="s">
        <v>262</v>
      </c>
      <c r="C191" s="27" t="s">
        <v>112</v>
      </c>
      <c r="D191" s="34">
        <v>28470</v>
      </c>
      <c r="E191" s="29"/>
      <c r="F191" s="32">
        <v>1.40625E-2</v>
      </c>
      <c r="G191" s="30"/>
      <c r="I191" t="str">
        <f t="shared" si="8"/>
        <v/>
      </c>
      <c r="K191" t="str">
        <f t="shared" si="9"/>
        <v/>
      </c>
      <c r="L191" s="5">
        <f t="shared" si="10"/>
        <v>12</v>
      </c>
      <c r="N191" s="14">
        <f t="shared" si="11"/>
        <v>1215</v>
      </c>
    </row>
    <row r="192" spans="1:14" x14ac:dyDescent="0.4">
      <c r="A192" s="26">
        <v>186</v>
      </c>
      <c r="B192" s="27" t="s">
        <v>263</v>
      </c>
      <c r="C192" s="27" t="s">
        <v>264</v>
      </c>
      <c r="D192" s="34">
        <v>27784</v>
      </c>
      <c r="E192" s="29"/>
      <c r="F192" s="32">
        <v>9.3171296296296283E-3</v>
      </c>
      <c r="G192" s="30"/>
      <c r="I192" t="str">
        <f t="shared" si="8"/>
        <v/>
      </c>
      <c r="K192" t="str">
        <f t="shared" si="9"/>
        <v/>
      </c>
      <c r="L192" s="5">
        <f t="shared" si="10"/>
        <v>1</v>
      </c>
      <c r="N192" s="14">
        <f t="shared" si="11"/>
        <v>805</v>
      </c>
    </row>
    <row r="193" spans="1:14" x14ac:dyDescent="0.4">
      <c r="A193" s="26">
        <v>187</v>
      </c>
      <c r="B193" s="27" t="s">
        <v>265</v>
      </c>
      <c r="C193" s="27" t="s">
        <v>7</v>
      </c>
      <c r="D193" s="34">
        <v>27310</v>
      </c>
      <c r="E193" s="29"/>
      <c r="F193" s="32">
        <v>6.4236111111111117E-3</v>
      </c>
      <c r="G193" s="30"/>
      <c r="I193" t="str">
        <f t="shared" si="8"/>
        <v/>
      </c>
      <c r="K193" t="str">
        <f t="shared" si="9"/>
        <v/>
      </c>
      <c r="L193" s="5">
        <f t="shared" si="10"/>
        <v>10</v>
      </c>
      <c r="N193" s="14">
        <f t="shared" si="11"/>
        <v>555</v>
      </c>
    </row>
    <row r="194" spans="1:14" x14ac:dyDescent="0.4">
      <c r="A194" s="26">
        <v>188</v>
      </c>
      <c r="B194" s="27" t="s">
        <v>265</v>
      </c>
      <c r="C194" s="27" t="s">
        <v>266</v>
      </c>
      <c r="D194" s="34">
        <v>27168</v>
      </c>
      <c r="E194" s="29"/>
      <c r="F194" s="32">
        <v>1.3194444444444444E-2</v>
      </c>
      <c r="G194" s="30"/>
      <c r="I194" t="str">
        <f t="shared" si="8"/>
        <v/>
      </c>
      <c r="K194" t="str">
        <f t="shared" si="9"/>
        <v/>
      </c>
      <c r="L194" s="5">
        <f t="shared" si="10"/>
        <v>5</v>
      </c>
      <c r="N194" s="14">
        <f t="shared" si="11"/>
        <v>1140</v>
      </c>
    </row>
    <row r="195" spans="1:14" x14ac:dyDescent="0.4">
      <c r="A195" s="26">
        <v>189</v>
      </c>
      <c r="B195" s="27" t="s">
        <v>265</v>
      </c>
      <c r="C195" s="27" t="s">
        <v>137</v>
      </c>
      <c r="D195" s="34">
        <v>28241</v>
      </c>
      <c r="E195" s="29"/>
      <c r="F195" s="32">
        <v>6.1805555555555563E-3</v>
      </c>
      <c r="G195" s="30"/>
      <c r="I195" t="str">
        <f t="shared" si="8"/>
        <v/>
      </c>
      <c r="K195" t="str">
        <f t="shared" si="9"/>
        <v/>
      </c>
      <c r="L195" s="5">
        <f t="shared" si="10"/>
        <v>4</v>
      </c>
      <c r="N195" s="14">
        <f t="shared" si="11"/>
        <v>534</v>
      </c>
    </row>
    <row r="196" spans="1:14" x14ac:dyDescent="0.4">
      <c r="A196" s="26">
        <v>190</v>
      </c>
      <c r="B196" s="27" t="s">
        <v>267</v>
      </c>
      <c r="C196" s="27" t="s">
        <v>268</v>
      </c>
      <c r="D196" s="34">
        <v>27519</v>
      </c>
      <c r="E196" s="29"/>
      <c r="F196" s="32">
        <v>1.7766203703703704E-2</v>
      </c>
      <c r="G196" s="30"/>
      <c r="I196" t="str">
        <f t="shared" si="8"/>
        <v/>
      </c>
      <c r="K196" t="str">
        <f t="shared" si="9"/>
        <v/>
      </c>
      <c r="L196" s="5">
        <f t="shared" si="10"/>
        <v>5</v>
      </c>
      <c r="N196" s="14">
        <f t="shared" si="11"/>
        <v>1535.0000000000002</v>
      </c>
    </row>
    <row r="197" spans="1:14" x14ac:dyDescent="0.4">
      <c r="A197" s="26">
        <v>191</v>
      </c>
      <c r="B197" s="27" t="s">
        <v>269</v>
      </c>
      <c r="C197" s="27" t="s">
        <v>270</v>
      </c>
      <c r="D197" s="34">
        <v>27978</v>
      </c>
      <c r="E197" s="29"/>
      <c r="F197" s="32">
        <v>1.0231481481481482E-2</v>
      </c>
      <c r="G197" s="30"/>
      <c r="I197" t="str">
        <f t="shared" si="8"/>
        <v/>
      </c>
      <c r="K197" t="str">
        <f t="shared" si="9"/>
        <v/>
      </c>
      <c r="L197" s="5">
        <f t="shared" si="10"/>
        <v>8</v>
      </c>
      <c r="N197" s="14">
        <f t="shared" si="11"/>
        <v>884</v>
      </c>
    </row>
    <row r="198" spans="1:14" x14ac:dyDescent="0.4">
      <c r="A198" s="26">
        <v>192</v>
      </c>
      <c r="B198" s="27" t="s">
        <v>271</v>
      </c>
      <c r="C198" s="27" t="s">
        <v>272</v>
      </c>
      <c r="D198" s="34">
        <v>27832</v>
      </c>
      <c r="E198" s="29"/>
      <c r="F198" s="32">
        <v>6.7361111111111103E-3</v>
      </c>
      <c r="G198" s="30"/>
      <c r="I198" t="str">
        <f t="shared" si="8"/>
        <v/>
      </c>
      <c r="K198" t="str">
        <f t="shared" si="9"/>
        <v/>
      </c>
      <c r="L198" s="5">
        <f t="shared" si="10"/>
        <v>3</v>
      </c>
      <c r="N198" s="14">
        <f t="shared" si="11"/>
        <v>582</v>
      </c>
    </row>
    <row r="199" spans="1:14" x14ac:dyDescent="0.4">
      <c r="A199" s="26">
        <v>193</v>
      </c>
      <c r="B199" s="27" t="s">
        <v>273</v>
      </c>
      <c r="C199" s="27" t="s">
        <v>58</v>
      </c>
      <c r="D199" s="34">
        <v>27799</v>
      </c>
      <c r="E199" s="29"/>
      <c r="F199" s="32">
        <v>7.9861111111111122E-3</v>
      </c>
      <c r="G199" s="30"/>
      <c r="I199" t="str">
        <f t="shared" si="8"/>
        <v/>
      </c>
      <c r="K199" t="str">
        <f t="shared" si="9"/>
        <v/>
      </c>
      <c r="L199" s="5">
        <f t="shared" si="10"/>
        <v>2</v>
      </c>
      <c r="N199" s="14">
        <f t="shared" si="11"/>
        <v>690.00000000000011</v>
      </c>
    </row>
    <row r="200" spans="1:14" x14ac:dyDescent="0.4">
      <c r="A200" s="26">
        <v>194</v>
      </c>
      <c r="B200" s="27" t="s">
        <v>273</v>
      </c>
      <c r="C200" s="27" t="s">
        <v>274</v>
      </c>
      <c r="D200" s="34">
        <v>27802</v>
      </c>
      <c r="E200" s="29"/>
      <c r="F200" s="32">
        <v>8.9467592592592585E-3</v>
      </c>
      <c r="G200" s="30"/>
      <c r="I200" t="str">
        <f t="shared" ref="I200:I263" si="12">IF(E200="","",IF(E200=L200,"richtig","falsch"))</f>
        <v/>
      </c>
      <c r="K200" t="str">
        <f t="shared" ref="K200:K263" si="13">IF(G200="","",IF(G200=N200,"richtig","falsch"))</f>
        <v/>
      </c>
      <c r="L200" s="5">
        <f t="shared" ref="L200:L263" si="14">MONTH(D200)</f>
        <v>2</v>
      </c>
      <c r="N200" s="14">
        <f t="shared" ref="N200:N263" si="15">F200*24*60*60</f>
        <v>773</v>
      </c>
    </row>
    <row r="201" spans="1:14" x14ac:dyDescent="0.4">
      <c r="A201" s="26">
        <v>195</v>
      </c>
      <c r="B201" s="27" t="s">
        <v>275</v>
      </c>
      <c r="C201" s="27" t="s">
        <v>24</v>
      </c>
      <c r="D201" s="34">
        <v>27383</v>
      </c>
      <c r="E201" s="29"/>
      <c r="F201" s="32">
        <v>7.1527777777777787E-3</v>
      </c>
      <c r="G201" s="30"/>
      <c r="I201" t="str">
        <f t="shared" si="12"/>
        <v/>
      </c>
      <c r="K201" t="str">
        <f t="shared" si="13"/>
        <v/>
      </c>
      <c r="L201" s="5">
        <f t="shared" si="14"/>
        <v>12</v>
      </c>
      <c r="N201" s="14">
        <f t="shared" si="15"/>
        <v>618</v>
      </c>
    </row>
    <row r="202" spans="1:14" x14ac:dyDescent="0.4">
      <c r="A202" s="26">
        <v>196</v>
      </c>
      <c r="B202" s="27" t="s">
        <v>275</v>
      </c>
      <c r="C202" s="27" t="s">
        <v>58</v>
      </c>
      <c r="D202" s="34">
        <v>27602</v>
      </c>
      <c r="E202" s="29"/>
      <c r="F202" s="32">
        <v>9.780092592592592E-3</v>
      </c>
      <c r="G202" s="30"/>
      <c r="I202" t="str">
        <f t="shared" si="12"/>
        <v/>
      </c>
      <c r="K202" t="str">
        <f t="shared" si="13"/>
        <v/>
      </c>
      <c r="L202" s="5">
        <f t="shared" si="14"/>
        <v>7</v>
      </c>
      <c r="N202" s="14">
        <f t="shared" si="15"/>
        <v>845</v>
      </c>
    </row>
    <row r="203" spans="1:14" x14ac:dyDescent="0.4">
      <c r="A203" s="26">
        <v>197</v>
      </c>
      <c r="B203" s="27" t="s">
        <v>276</v>
      </c>
      <c r="C203" s="27" t="s">
        <v>277</v>
      </c>
      <c r="D203" s="34">
        <v>28070</v>
      </c>
      <c r="E203" s="29"/>
      <c r="F203" s="32">
        <v>9.3749999999999997E-3</v>
      </c>
      <c r="G203" s="30"/>
      <c r="I203" t="str">
        <f t="shared" si="12"/>
        <v/>
      </c>
      <c r="K203" t="str">
        <f t="shared" si="13"/>
        <v/>
      </c>
      <c r="L203" s="5">
        <f t="shared" si="14"/>
        <v>11</v>
      </c>
      <c r="N203" s="14">
        <f t="shared" si="15"/>
        <v>809.99999999999989</v>
      </c>
    </row>
    <row r="204" spans="1:14" x14ac:dyDescent="0.4">
      <c r="A204" s="26">
        <v>198</v>
      </c>
      <c r="B204" s="27" t="s">
        <v>278</v>
      </c>
      <c r="C204" s="27" t="s">
        <v>279</v>
      </c>
      <c r="D204" s="34">
        <v>27762</v>
      </c>
      <c r="E204" s="29"/>
      <c r="F204" s="32">
        <v>1.8749999999999999E-2</v>
      </c>
      <c r="G204" s="30"/>
      <c r="I204" t="str">
        <f t="shared" si="12"/>
        <v/>
      </c>
      <c r="K204" t="str">
        <f t="shared" si="13"/>
        <v/>
      </c>
      <c r="L204" s="5">
        <f t="shared" si="14"/>
        <v>1</v>
      </c>
      <c r="N204" s="14">
        <f t="shared" si="15"/>
        <v>1619.9999999999998</v>
      </c>
    </row>
    <row r="205" spans="1:14" x14ac:dyDescent="0.4">
      <c r="A205" s="26">
        <v>199</v>
      </c>
      <c r="B205" s="27" t="s">
        <v>280</v>
      </c>
      <c r="C205" s="27" t="s">
        <v>87</v>
      </c>
      <c r="D205" s="34">
        <v>27489</v>
      </c>
      <c r="E205" s="29"/>
      <c r="F205" s="32">
        <v>1.0416666666666666E-2</v>
      </c>
      <c r="G205" s="30"/>
      <c r="I205" t="str">
        <f t="shared" si="12"/>
        <v/>
      </c>
      <c r="K205" t="str">
        <f t="shared" si="13"/>
        <v/>
      </c>
      <c r="L205" s="5">
        <f t="shared" si="14"/>
        <v>4</v>
      </c>
      <c r="N205" s="14">
        <f t="shared" si="15"/>
        <v>900</v>
      </c>
    </row>
    <row r="206" spans="1:14" x14ac:dyDescent="0.4">
      <c r="A206" s="26">
        <v>200</v>
      </c>
      <c r="B206" s="27" t="s">
        <v>281</v>
      </c>
      <c r="C206" s="27" t="s">
        <v>66</v>
      </c>
      <c r="D206" s="34">
        <v>27599</v>
      </c>
      <c r="E206" s="29"/>
      <c r="F206" s="32">
        <v>5.9606481481481489E-3</v>
      </c>
      <c r="G206" s="30"/>
      <c r="I206" t="str">
        <f t="shared" si="12"/>
        <v/>
      </c>
      <c r="K206" t="str">
        <f t="shared" si="13"/>
        <v/>
      </c>
      <c r="L206" s="5">
        <f t="shared" si="14"/>
        <v>7</v>
      </c>
      <c r="N206" s="14">
        <f t="shared" si="15"/>
        <v>515</v>
      </c>
    </row>
    <row r="207" spans="1:14" x14ac:dyDescent="0.4">
      <c r="A207" s="26">
        <v>201</v>
      </c>
      <c r="B207" s="27" t="s">
        <v>282</v>
      </c>
      <c r="C207" s="27" t="s">
        <v>56</v>
      </c>
      <c r="D207" s="34">
        <v>28020</v>
      </c>
      <c r="E207" s="29"/>
      <c r="F207" s="32">
        <v>8.4953703703703701E-3</v>
      </c>
      <c r="G207" s="30"/>
      <c r="I207" t="str">
        <f t="shared" si="12"/>
        <v/>
      </c>
      <c r="K207" t="str">
        <f t="shared" si="13"/>
        <v/>
      </c>
      <c r="L207" s="5">
        <f t="shared" si="14"/>
        <v>9</v>
      </c>
      <c r="N207" s="14">
        <f t="shared" si="15"/>
        <v>734</v>
      </c>
    </row>
    <row r="208" spans="1:14" x14ac:dyDescent="0.4">
      <c r="A208" s="26">
        <v>202</v>
      </c>
      <c r="B208" s="27" t="s">
        <v>283</v>
      </c>
      <c r="C208" s="27" t="s">
        <v>284</v>
      </c>
      <c r="D208" s="34">
        <v>28287</v>
      </c>
      <c r="E208" s="29"/>
      <c r="F208" s="32">
        <v>6.4814814814814813E-3</v>
      </c>
      <c r="G208" s="30"/>
      <c r="I208" t="str">
        <f t="shared" si="12"/>
        <v/>
      </c>
      <c r="K208" t="str">
        <f t="shared" si="13"/>
        <v/>
      </c>
      <c r="L208" s="5">
        <f t="shared" si="14"/>
        <v>6</v>
      </c>
      <c r="N208" s="14">
        <f t="shared" si="15"/>
        <v>560</v>
      </c>
    </row>
    <row r="209" spans="1:14" x14ac:dyDescent="0.4">
      <c r="A209" s="26">
        <v>203</v>
      </c>
      <c r="B209" s="27" t="s">
        <v>285</v>
      </c>
      <c r="C209" s="27" t="s">
        <v>286</v>
      </c>
      <c r="D209" s="34">
        <v>27361</v>
      </c>
      <c r="E209" s="29"/>
      <c r="F209" s="32">
        <v>1.4988425925925926E-2</v>
      </c>
      <c r="G209" s="30"/>
      <c r="I209" t="str">
        <f t="shared" si="12"/>
        <v/>
      </c>
      <c r="K209" t="str">
        <f t="shared" si="13"/>
        <v/>
      </c>
      <c r="L209" s="5">
        <f t="shared" si="14"/>
        <v>11</v>
      </c>
      <c r="N209" s="14">
        <f t="shared" si="15"/>
        <v>1295</v>
      </c>
    </row>
    <row r="210" spans="1:14" x14ac:dyDescent="0.4">
      <c r="A210" s="26">
        <v>204</v>
      </c>
      <c r="B210" s="27" t="s">
        <v>287</v>
      </c>
      <c r="C210" s="27" t="s">
        <v>240</v>
      </c>
      <c r="D210" s="34">
        <v>27646</v>
      </c>
      <c r="E210" s="29"/>
      <c r="F210" s="32">
        <v>7.6041666666666662E-3</v>
      </c>
      <c r="G210" s="30"/>
      <c r="I210" t="str">
        <f t="shared" si="12"/>
        <v/>
      </c>
      <c r="K210" t="str">
        <f t="shared" si="13"/>
        <v/>
      </c>
      <c r="L210" s="5">
        <f t="shared" si="14"/>
        <v>9</v>
      </c>
      <c r="N210" s="14">
        <f t="shared" si="15"/>
        <v>657</v>
      </c>
    </row>
    <row r="211" spans="1:14" x14ac:dyDescent="0.4">
      <c r="A211" s="26">
        <v>205</v>
      </c>
      <c r="B211" s="27" t="s">
        <v>288</v>
      </c>
      <c r="C211" s="27" t="s">
        <v>289</v>
      </c>
      <c r="D211" s="34">
        <v>27910</v>
      </c>
      <c r="E211" s="29"/>
      <c r="F211" s="32">
        <v>8.9699074074074073E-3</v>
      </c>
      <c r="G211" s="30"/>
      <c r="I211" t="str">
        <f t="shared" si="12"/>
        <v/>
      </c>
      <c r="K211" t="str">
        <f t="shared" si="13"/>
        <v/>
      </c>
      <c r="L211" s="5">
        <f t="shared" si="14"/>
        <v>5</v>
      </c>
      <c r="N211" s="14">
        <f t="shared" si="15"/>
        <v>775.00000000000011</v>
      </c>
    </row>
    <row r="212" spans="1:14" x14ac:dyDescent="0.4">
      <c r="A212" s="26">
        <v>206</v>
      </c>
      <c r="B212" s="27" t="s">
        <v>290</v>
      </c>
      <c r="C212" s="27" t="s">
        <v>58</v>
      </c>
      <c r="D212" s="34">
        <v>28022</v>
      </c>
      <c r="E212" s="29"/>
      <c r="F212" s="32">
        <v>6.4583333333333333E-3</v>
      </c>
      <c r="G212" s="30"/>
      <c r="I212" t="str">
        <f t="shared" si="12"/>
        <v/>
      </c>
      <c r="K212" t="str">
        <f t="shared" si="13"/>
        <v/>
      </c>
      <c r="L212" s="5">
        <f t="shared" si="14"/>
        <v>9</v>
      </c>
      <c r="N212" s="14">
        <f t="shared" si="15"/>
        <v>558</v>
      </c>
    </row>
    <row r="213" spans="1:14" x14ac:dyDescent="0.4">
      <c r="A213" s="26">
        <v>207</v>
      </c>
      <c r="B213" s="27" t="s">
        <v>291</v>
      </c>
      <c r="C213" s="27" t="s">
        <v>236</v>
      </c>
      <c r="D213" s="34">
        <v>28394</v>
      </c>
      <c r="E213" s="29"/>
      <c r="F213" s="32">
        <v>8.0439814814814818E-3</v>
      </c>
      <c r="G213" s="30"/>
      <c r="I213" t="str">
        <f t="shared" si="12"/>
        <v/>
      </c>
      <c r="K213" t="str">
        <f t="shared" si="13"/>
        <v/>
      </c>
      <c r="L213" s="5">
        <f t="shared" si="14"/>
        <v>9</v>
      </c>
      <c r="N213" s="14">
        <f t="shared" si="15"/>
        <v>695</v>
      </c>
    </row>
    <row r="214" spans="1:14" x14ac:dyDescent="0.4">
      <c r="A214" s="26">
        <v>208</v>
      </c>
      <c r="B214" s="27" t="s">
        <v>292</v>
      </c>
      <c r="C214" s="27" t="s">
        <v>293</v>
      </c>
      <c r="D214" s="34">
        <v>27534</v>
      </c>
      <c r="E214" s="29"/>
      <c r="F214" s="32">
        <v>8.9236111111111113E-3</v>
      </c>
      <c r="G214" s="30"/>
      <c r="I214" t="str">
        <f t="shared" si="12"/>
        <v/>
      </c>
      <c r="K214" t="str">
        <f t="shared" si="13"/>
        <v/>
      </c>
      <c r="L214" s="5">
        <f t="shared" si="14"/>
        <v>5</v>
      </c>
      <c r="N214" s="14">
        <f t="shared" si="15"/>
        <v>771</v>
      </c>
    </row>
    <row r="215" spans="1:14" x14ac:dyDescent="0.4">
      <c r="A215" s="26">
        <v>209</v>
      </c>
      <c r="B215" s="27" t="s">
        <v>294</v>
      </c>
      <c r="C215" s="27" t="s">
        <v>69</v>
      </c>
      <c r="D215" s="34">
        <v>27375</v>
      </c>
      <c r="E215" s="29"/>
      <c r="F215" s="32">
        <v>9.0856481481481483E-3</v>
      </c>
      <c r="G215" s="30"/>
      <c r="I215" t="str">
        <f t="shared" si="12"/>
        <v/>
      </c>
      <c r="K215" t="str">
        <f t="shared" si="13"/>
        <v/>
      </c>
      <c r="L215" s="5">
        <f t="shared" si="14"/>
        <v>12</v>
      </c>
      <c r="N215" s="14">
        <f t="shared" si="15"/>
        <v>785</v>
      </c>
    </row>
    <row r="216" spans="1:14" x14ac:dyDescent="0.4">
      <c r="A216" s="26">
        <v>210</v>
      </c>
      <c r="B216" s="27" t="s">
        <v>295</v>
      </c>
      <c r="C216" s="27" t="s">
        <v>110</v>
      </c>
      <c r="D216" s="34">
        <v>27661</v>
      </c>
      <c r="E216" s="29"/>
      <c r="F216" s="32">
        <v>1.2037037037037035E-2</v>
      </c>
      <c r="G216" s="30"/>
      <c r="I216" t="str">
        <f t="shared" si="12"/>
        <v/>
      </c>
      <c r="K216" t="str">
        <f t="shared" si="13"/>
        <v/>
      </c>
      <c r="L216" s="5">
        <f t="shared" si="14"/>
        <v>9</v>
      </c>
      <c r="N216" s="14">
        <f t="shared" si="15"/>
        <v>1040</v>
      </c>
    </row>
    <row r="217" spans="1:14" x14ac:dyDescent="0.4">
      <c r="A217" s="26">
        <v>211</v>
      </c>
      <c r="B217" s="27" t="s">
        <v>295</v>
      </c>
      <c r="C217" s="27" t="s">
        <v>22</v>
      </c>
      <c r="D217" s="34">
        <v>27778</v>
      </c>
      <c r="E217" s="29"/>
      <c r="F217" s="32">
        <v>1.40625E-2</v>
      </c>
      <c r="G217" s="30"/>
      <c r="I217" t="str">
        <f t="shared" si="12"/>
        <v/>
      </c>
      <c r="K217" t="str">
        <f t="shared" si="13"/>
        <v/>
      </c>
      <c r="L217" s="5">
        <f t="shared" si="14"/>
        <v>1</v>
      </c>
      <c r="N217" s="14">
        <f t="shared" si="15"/>
        <v>1215</v>
      </c>
    </row>
    <row r="218" spans="1:14" x14ac:dyDescent="0.4">
      <c r="A218" s="26">
        <v>212</v>
      </c>
      <c r="B218" s="27" t="s">
        <v>295</v>
      </c>
      <c r="C218" s="27" t="s">
        <v>77</v>
      </c>
      <c r="D218" s="34">
        <v>27774</v>
      </c>
      <c r="E218" s="29"/>
      <c r="F218" s="32">
        <v>8.8773148148148153E-3</v>
      </c>
      <c r="G218" s="30"/>
      <c r="I218" t="str">
        <f t="shared" si="12"/>
        <v/>
      </c>
      <c r="K218" t="str">
        <f t="shared" si="13"/>
        <v/>
      </c>
      <c r="L218" s="5">
        <f t="shared" si="14"/>
        <v>1</v>
      </c>
      <c r="N218" s="14">
        <f t="shared" si="15"/>
        <v>767</v>
      </c>
    </row>
    <row r="219" spans="1:14" x14ac:dyDescent="0.4">
      <c r="A219" s="26">
        <v>213</v>
      </c>
      <c r="B219" s="27" t="s">
        <v>296</v>
      </c>
      <c r="C219" s="27" t="s">
        <v>181</v>
      </c>
      <c r="D219" s="34">
        <v>28379</v>
      </c>
      <c r="E219" s="29"/>
      <c r="F219" s="32">
        <v>7.5694444444444446E-3</v>
      </c>
      <c r="G219" s="30"/>
      <c r="I219" t="str">
        <f t="shared" si="12"/>
        <v/>
      </c>
      <c r="K219" t="str">
        <f t="shared" si="13"/>
        <v/>
      </c>
      <c r="L219" s="5">
        <f t="shared" si="14"/>
        <v>9</v>
      </c>
      <c r="N219" s="14">
        <f t="shared" si="15"/>
        <v>654</v>
      </c>
    </row>
    <row r="220" spans="1:14" x14ac:dyDescent="0.4">
      <c r="A220" s="26">
        <v>214</v>
      </c>
      <c r="B220" s="27" t="s">
        <v>297</v>
      </c>
      <c r="C220" s="27" t="s">
        <v>298</v>
      </c>
      <c r="D220" s="34">
        <v>27521</v>
      </c>
      <c r="E220" s="29"/>
      <c r="F220" s="32">
        <v>9.0277777777777787E-3</v>
      </c>
      <c r="G220" s="30"/>
      <c r="I220" t="str">
        <f t="shared" si="12"/>
        <v/>
      </c>
      <c r="K220" t="str">
        <f t="shared" si="13"/>
        <v/>
      </c>
      <c r="L220" s="5">
        <f t="shared" si="14"/>
        <v>5</v>
      </c>
      <c r="N220" s="14">
        <f t="shared" si="15"/>
        <v>780</v>
      </c>
    </row>
    <row r="221" spans="1:14" x14ac:dyDescent="0.4">
      <c r="A221" s="26">
        <v>215</v>
      </c>
      <c r="B221" s="27" t="s">
        <v>299</v>
      </c>
      <c r="C221" s="27" t="s">
        <v>300</v>
      </c>
      <c r="D221" s="34">
        <v>27833</v>
      </c>
      <c r="E221" s="29"/>
      <c r="F221" s="32">
        <v>1.0416666666666666E-2</v>
      </c>
      <c r="G221" s="30"/>
      <c r="I221" t="str">
        <f t="shared" si="12"/>
        <v/>
      </c>
      <c r="K221" t="str">
        <f t="shared" si="13"/>
        <v/>
      </c>
      <c r="L221" s="5">
        <f t="shared" si="14"/>
        <v>3</v>
      </c>
      <c r="N221" s="14">
        <f t="shared" si="15"/>
        <v>900</v>
      </c>
    </row>
    <row r="222" spans="1:14" x14ac:dyDescent="0.4">
      <c r="A222" s="26">
        <v>216</v>
      </c>
      <c r="B222" s="27" t="s">
        <v>301</v>
      </c>
      <c r="C222" s="27" t="s">
        <v>24</v>
      </c>
      <c r="D222" s="34">
        <v>28212</v>
      </c>
      <c r="E222" s="29"/>
      <c r="F222" s="32">
        <v>5.7870370370370376E-3</v>
      </c>
      <c r="G222" s="30"/>
      <c r="I222" t="str">
        <f t="shared" si="12"/>
        <v/>
      </c>
      <c r="K222" t="str">
        <f t="shared" si="13"/>
        <v/>
      </c>
      <c r="L222" s="5">
        <f t="shared" si="14"/>
        <v>3</v>
      </c>
      <c r="N222" s="14">
        <f t="shared" si="15"/>
        <v>500.00000000000006</v>
      </c>
    </row>
    <row r="223" spans="1:14" x14ac:dyDescent="0.4">
      <c r="A223" s="26">
        <v>217</v>
      </c>
      <c r="B223" s="27" t="s">
        <v>302</v>
      </c>
      <c r="C223" s="27" t="s">
        <v>122</v>
      </c>
      <c r="D223" s="34">
        <v>28218</v>
      </c>
      <c r="E223" s="29"/>
      <c r="F223" s="32">
        <v>5.7870370370370376E-3</v>
      </c>
      <c r="G223" s="30"/>
      <c r="I223" t="str">
        <f t="shared" si="12"/>
        <v/>
      </c>
      <c r="K223" t="str">
        <f t="shared" si="13"/>
        <v/>
      </c>
      <c r="L223" s="5">
        <f t="shared" si="14"/>
        <v>4</v>
      </c>
      <c r="N223" s="14">
        <f t="shared" si="15"/>
        <v>500.00000000000006</v>
      </c>
    </row>
    <row r="224" spans="1:14" x14ac:dyDescent="0.4">
      <c r="A224" s="26">
        <v>218</v>
      </c>
      <c r="B224" s="27" t="s">
        <v>303</v>
      </c>
      <c r="C224" s="27" t="s">
        <v>256</v>
      </c>
      <c r="D224" s="34">
        <v>27904</v>
      </c>
      <c r="E224" s="29"/>
      <c r="F224" s="32">
        <v>6.9444444444444441E-3</v>
      </c>
      <c r="G224" s="30"/>
      <c r="I224" t="str">
        <f t="shared" si="12"/>
        <v/>
      </c>
      <c r="K224" t="str">
        <f t="shared" si="13"/>
        <v/>
      </c>
      <c r="L224" s="5">
        <f t="shared" si="14"/>
        <v>5</v>
      </c>
      <c r="N224" s="14">
        <f t="shared" si="15"/>
        <v>600</v>
      </c>
    </row>
    <row r="225" spans="1:14" x14ac:dyDescent="0.4">
      <c r="A225" s="26">
        <v>219</v>
      </c>
      <c r="B225" s="27" t="s">
        <v>304</v>
      </c>
      <c r="C225" s="27" t="s">
        <v>305</v>
      </c>
      <c r="D225" s="34">
        <v>28379</v>
      </c>
      <c r="E225" s="29"/>
      <c r="F225" s="32">
        <v>1.105324074074074E-2</v>
      </c>
      <c r="G225" s="30"/>
      <c r="I225" t="str">
        <f t="shared" si="12"/>
        <v/>
      </c>
      <c r="K225" t="str">
        <f t="shared" si="13"/>
        <v/>
      </c>
      <c r="L225" s="5">
        <f t="shared" si="14"/>
        <v>9</v>
      </c>
      <c r="N225" s="14">
        <f t="shared" si="15"/>
        <v>955</v>
      </c>
    </row>
    <row r="226" spans="1:14" x14ac:dyDescent="0.4">
      <c r="A226" s="26">
        <v>220</v>
      </c>
      <c r="B226" s="27" t="s">
        <v>304</v>
      </c>
      <c r="C226" s="27" t="s">
        <v>70</v>
      </c>
      <c r="D226" s="34">
        <v>27428</v>
      </c>
      <c r="E226" s="29"/>
      <c r="F226" s="32">
        <v>8.819444444444444E-3</v>
      </c>
      <c r="G226" s="30"/>
      <c r="I226" t="str">
        <f t="shared" si="12"/>
        <v/>
      </c>
      <c r="K226" t="str">
        <f t="shared" si="13"/>
        <v/>
      </c>
      <c r="L226" s="5">
        <f t="shared" si="14"/>
        <v>2</v>
      </c>
      <c r="N226" s="14">
        <f t="shared" si="15"/>
        <v>762</v>
      </c>
    </row>
    <row r="227" spans="1:14" x14ac:dyDescent="0.4">
      <c r="A227" s="26">
        <v>221</v>
      </c>
      <c r="B227" s="27" t="s">
        <v>306</v>
      </c>
      <c r="C227" s="27" t="s">
        <v>258</v>
      </c>
      <c r="D227" s="34">
        <v>28347</v>
      </c>
      <c r="E227" s="29"/>
      <c r="F227" s="32">
        <v>5.9606481481481489E-3</v>
      </c>
      <c r="G227" s="30"/>
      <c r="I227" t="str">
        <f t="shared" si="12"/>
        <v/>
      </c>
      <c r="K227" t="str">
        <f t="shared" si="13"/>
        <v/>
      </c>
      <c r="L227" s="5">
        <f t="shared" si="14"/>
        <v>8</v>
      </c>
      <c r="N227" s="14">
        <f t="shared" si="15"/>
        <v>515</v>
      </c>
    </row>
    <row r="228" spans="1:14" x14ac:dyDescent="0.4">
      <c r="A228" s="26">
        <v>222</v>
      </c>
      <c r="B228" s="27" t="s">
        <v>306</v>
      </c>
      <c r="C228" s="27" t="s">
        <v>69</v>
      </c>
      <c r="D228" s="34">
        <v>28344</v>
      </c>
      <c r="E228" s="29"/>
      <c r="F228" s="32">
        <v>1.3055555555555556E-2</v>
      </c>
      <c r="G228" s="30"/>
      <c r="I228" t="str">
        <f t="shared" si="12"/>
        <v/>
      </c>
      <c r="K228" t="str">
        <f t="shared" si="13"/>
        <v/>
      </c>
      <c r="L228" s="5">
        <f t="shared" si="14"/>
        <v>8</v>
      </c>
      <c r="N228" s="14">
        <f t="shared" si="15"/>
        <v>1128</v>
      </c>
    </row>
    <row r="229" spans="1:14" x14ac:dyDescent="0.4">
      <c r="A229" s="26">
        <v>223</v>
      </c>
      <c r="B229" s="27" t="s">
        <v>306</v>
      </c>
      <c r="C229" s="27" t="s">
        <v>104</v>
      </c>
      <c r="D229" s="34">
        <v>27873</v>
      </c>
      <c r="E229" s="29"/>
      <c r="F229" s="32">
        <v>9.0393518518518522E-3</v>
      </c>
      <c r="G229" s="30"/>
      <c r="I229" t="str">
        <f t="shared" si="12"/>
        <v/>
      </c>
      <c r="K229" t="str">
        <f t="shared" si="13"/>
        <v/>
      </c>
      <c r="L229" s="5">
        <f t="shared" si="14"/>
        <v>4</v>
      </c>
      <c r="N229" s="14">
        <f t="shared" si="15"/>
        <v>781</v>
      </c>
    </row>
    <row r="230" spans="1:14" x14ac:dyDescent="0.4">
      <c r="A230" s="26">
        <v>224</v>
      </c>
      <c r="B230" s="27" t="s">
        <v>306</v>
      </c>
      <c r="C230" s="27" t="s">
        <v>137</v>
      </c>
      <c r="D230" s="34">
        <v>28072</v>
      </c>
      <c r="E230" s="29"/>
      <c r="F230" s="32">
        <v>8.0439814814814818E-3</v>
      </c>
      <c r="G230" s="30"/>
      <c r="I230" t="str">
        <f t="shared" si="12"/>
        <v/>
      </c>
      <c r="K230" t="str">
        <f t="shared" si="13"/>
        <v/>
      </c>
      <c r="L230" s="5">
        <f t="shared" si="14"/>
        <v>11</v>
      </c>
      <c r="N230" s="14">
        <f t="shared" si="15"/>
        <v>695</v>
      </c>
    </row>
    <row r="231" spans="1:14" x14ac:dyDescent="0.4">
      <c r="A231" s="26">
        <v>225</v>
      </c>
      <c r="B231" s="27" t="s">
        <v>306</v>
      </c>
      <c r="C231" s="27" t="s">
        <v>307</v>
      </c>
      <c r="D231" s="34">
        <v>28238</v>
      </c>
      <c r="E231" s="29"/>
      <c r="F231" s="32">
        <v>8.1250000000000003E-3</v>
      </c>
      <c r="G231" s="30"/>
      <c r="I231" t="str">
        <f t="shared" si="12"/>
        <v/>
      </c>
      <c r="K231" t="str">
        <f t="shared" si="13"/>
        <v/>
      </c>
      <c r="L231" s="5">
        <f t="shared" si="14"/>
        <v>4</v>
      </c>
      <c r="N231" s="14">
        <f t="shared" si="15"/>
        <v>702.00000000000011</v>
      </c>
    </row>
    <row r="232" spans="1:14" x14ac:dyDescent="0.4">
      <c r="A232" s="26">
        <v>226</v>
      </c>
      <c r="B232" s="27" t="s">
        <v>308</v>
      </c>
      <c r="C232" s="27" t="s">
        <v>110</v>
      </c>
      <c r="D232" s="34">
        <v>28409</v>
      </c>
      <c r="E232" s="29"/>
      <c r="F232" s="32">
        <v>8.4606481481481494E-3</v>
      </c>
      <c r="G232" s="30"/>
      <c r="I232" t="str">
        <f t="shared" si="12"/>
        <v/>
      </c>
      <c r="K232" t="str">
        <f t="shared" si="13"/>
        <v/>
      </c>
      <c r="L232" s="5">
        <f t="shared" si="14"/>
        <v>10</v>
      </c>
      <c r="N232" s="14">
        <f t="shared" si="15"/>
        <v>731.00000000000011</v>
      </c>
    </row>
    <row r="233" spans="1:14" x14ac:dyDescent="0.4">
      <c r="A233" s="26">
        <v>227</v>
      </c>
      <c r="B233" s="27" t="s">
        <v>309</v>
      </c>
      <c r="C233" s="27" t="s">
        <v>122</v>
      </c>
      <c r="D233" s="34">
        <v>28367</v>
      </c>
      <c r="E233" s="29"/>
      <c r="F233" s="32">
        <v>5.6018518518518518E-3</v>
      </c>
      <c r="G233" s="30"/>
      <c r="I233" t="str">
        <f t="shared" si="12"/>
        <v/>
      </c>
      <c r="K233" t="str">
        <f t="shared" si="13"/>
        <v/>
      </c>
      <c r="L233" s="5">
        <f t="shared" si="14"/>
        <v>8</v>
      </c>
      <c r="N233" s="14">
        <f t="shared" si="15"/>
        <v>484</v>
      </c>
    </row>
    <row r="234" spans="1:14" x14ac:dyDescent="0.4">
      <c r="A234" s="26">
        <v>228</v>
      </c>
      <c r="B234" s="27" t="s">
        <v>310</v>
      </c>
      <c r="C234" s="27" t="s">
        <v>311</v>
      </c>
      <c r="D234" s="34">
        <v>28424</v>
      </c>
      <c r="E234" s="29"/>
      <c r="F234" s="32">
        <v>6.1342592592592594E-3</v>
      </c>
      <c r="G234" s="30"/>
      <c r="I234" t="str">
        <f t="shared" si="12"/>
        <v/>
      </c>
      <c r="K234" t="str">
        <f t="shared" si="13"/>
        <v/>
      </c>
      <c r="L234" s="5">
        <f t="shared" si="14"/>
        <v>10</v>
      </c>
      <c r="N234" s="14">
        <f t="shared" si="15"/>
        <v>530</v>
      </c>
    </row>
    <row r="235" spans="1:14" x14ac:dyDescent="0.4">
      <c r="A235" s="26">
        <v>229</v>
      </c>
      <c r="B235" s="27" t="s">
        <v>312</v>
      </c>
      <c r="C235" s="27" t="s">
        <v>81</v>
      </c>
      <c r="D235" s="34">
        <v>28304</v>
      </c>
      <c r="E235" s="29"/>
      <c r="F235" s="32">
        <v>1.0023148148148147E-2</v>
      </c>
      <c r="G235" s="30"/>
      <c r="I235" t="str">
        <f t="shared" si="12"/>
        <v/>
      </c>
      <c r="K235" t="str">
        <f t="shared" si="13"/>
        <v/>
      </c>
      <c r="L235" s="5">
        <f t="shared" si="14"/>
        <v>6</v>
      </c>
      <c r="N235" s="14">
        <f t="shared" si="15"/>
        <v>865.99999999999989</v>
      </c>
    </row>
    <row r="236" spans="1:14" x14ac:dyDescent="0.4">
      <c r="A236" s="26">
        <v>230</v>
      </c>
      <c r="B236" s="27" t="s">
        <v>312</v>
      </c>
      <c r="C236" s="27" t="s">
        <v>131</v>
      </c>
      <c r="D236" s="34">
        <v>27834</v>
      </c>
      <c r="E236" s="29"/>
      <c r="F236" s="32">
        <v>6.7708333333333336E-3</v>
      </c>
      <c r="G236" s="30"/>
      <c r="I236" t="str">
        <f t="shared" si="12"/>
        <v/>
      </c>
      <c r="K236" t="str">
        <f t="shared" si="13"/>
        <v/>
      </c>
      <c r="L236" s="5">
        <f t="shared" si="14"/>
        <v>3</v>
      </c>
      <c r="N236" s="14">
        <f t="shared" si="15"/>
        <v>585</v>
      </c>
    </row>
    <row r="237" spans="1:14" x14ac:dyDescent="0.4">
      <c r="A237" s="26">
        <v>231</v>
      </c>
      <c r="B237" s="27" t="s">
        <v>312</v>
      </c>
      <c r="C237" s="27" t="s">
        <v>161</v>
      </c>
      <c r="D237" s="34">
        <v>28169</v>
      </c>
      <c r="E237" s="29"/>
      <c r="F237" s="32">
        <v>8.4027777777777781E-3</v>
      </c>
      <c r="G237" s="30"/>
      <c r="I237" t="str">
        <f t="shared" si="12"/>
        <v/>
      </c>
      <c r="K237" t="str">
        <f t="shared" si="13"/>
        <v/>
      </c>
      <c r="L237" s="5">
        <f t="shared" si="14"/>
        <v>2</v>
      </c>
      <c r="N237" s="14">
        <f t="shared" si="15"/>
        <v>726</v>
      </c>
    </row>
    <row r="238" spans="1:14" x14ac:dyDescent="0.4">
      <c r="A238" s="26">
        <v>232</v>
      </c>
      <c r="B238" s="27" t="s">
        <v>313</v>
      </c>
      <c r="C238" s="27" t="s">
        <v>74</v>
      </c>
      <c r="D238" s="34">
        <v>27510</v>
      </c>
      <c r="E238" s="29"/>
      <c r="F238" s="32">
        <v>6.7708333333333336E-3</v>
      </c>
      <c r="G238" s="30"/>
      <c r="I238" t="str">
        <f t="shared" si="12"/>
        <v/>
      </c>
      <c r="K238" t="str">
        <f t="shared" si="13"/>
        <v/>
      </c>
      <c r="L238" s="5">
        <f t="shared" si="14"/>
        <v>4</v>
      </c>
      <c r="N238" s="14">
        <f t="shared" si="15"/>
        <v>585</v>
      </c>
    </row>
    <row r="239" spans="1:14" x14ac:dyDescent="0.4">
      <c r="A239" s="26">
        <v>233</v>
      </c>
      <c r="B239" s="27" t="s">
        <v>314</v>
      </c>
      <c r="C239" s="27" t="s">
        <v>119</v>
      </c>
      <c r="D239" s="34">
        <v>28243</v>
      </c>
      <c r="E239" s="29"/>
      <c r="F239" s="32">
        <v>7.3495370370370372E-3</v>
      </c>
      <c r="G239" s="30"/>
      <c r="I239" t="str">
        <f t="shared" si="12"/>
        <v/>
      </c>
      <c r="K239" t="str">
        <f t="shared" si="13"/>
        <v/>
      </c>
      <c r="L239" s="5">
        <f t="shared" si="14"/>
        <v>4</v>
      </c>
      <c r="N239" s="14">
        <f t="shared" si="15"/>
        <v>635</v>
      </c>
    </row>
    <row r="240" spans="1:14" x14ac:dyDescent="0.4">
      <c r="A240" s="26">
        <v>234</v>
      </c>
      <c r="B240" s="27" t="s">
        <v>314</v>
      </c>
      <c r="C240" s="27" t="s">
        <v>272</v>
      </c>
      <c r="D240" s="34">
        <v>27461</v>
      </c>
      <c r="E240" s="29"/>
      <c r="F240" s="32">
        <v>6.076388888888889E-3</v>
      </c>
      <c r="G240" s="30"/>
      <c r="I240" t="str">
        <f t="shared" si="12"/>
        <v/>
      </c>
      <c r="K240" t="str">
        <f t="shared" si="13"/>
        <v/>
      </c>
      <c r="L240" s="5">
        <f t="shared" si="14"/>
        <v>3</v>
      </c>
      <c r="N240" s="14">
        <f t="shared" si="15"/>
        <v>525</v>
      </c>
    </row>
    <row r="241" spans="1:14" x14ac:dyDescent="0.4">
      <c r="A241" s="26">
        <v>235</v>
      </c>
      <c r="B241" s="27" t="s">
        <v>315</v>
      </c>
      <c r="C241" s="27" t="s">
        <v>316</v>
      </c>
      <c r="D241" s="34">
        <v>26031</v>
      </c>
      <c r="E241" s="29"/>
      <c r="F241" s="32">
        <v>7.9282407407407409E-3</v>
      </c>
      <c r="G241" s="30"/>
      <c r="I241" t="str">
        <f t="shared" si="12"/>
        <v/>
      </c>
      <c r="K241" t="str">
        <f t="shared" si="13"/>
        <v/>
      </c>
      <c r="L241" s="5">
        <f t="shared" si="14"/>
        <v>4</v>
      </c>
      <c r="N241" s="14">
        <f t="shared" si="15"/>
        <v>685</v>
      </c>
    </row>
    <row r="242" spans="1:14" x14ac:dyDescent="0.4">
      <c r="A242" s="26">
        <v>236</v>
      </c>
      <c r="B242" s="27" t="s">
        <v>315</v>
      </c>
      <c r="C242" s="27" t="s">
        <v>317</v>
      </c>
      <c r="D242" s="34">
        <v>28147</v>
      </c>
      <c r="E242" s="29"/>
      <c r="F242" s="32">
        <v>6.4004629629629628E-3</v>
      </c>
      <c r="G242" s="30"/>
      <c r="I242" t="str">
        <f t="shared" si="12"/>
        <v/>
      </c>
      <c r="K242" t="str">
        <f t="shared" si="13"/>
        <v/>
      </c>
      <c r="L242" s="5">
        <f t="shared" si="14"/>
        <v>1</v>
      </c>
      <c r="N242" s="14">
        <f t="shared" si="15"/>
        <v>553</v>
      </c>
    </row>
    <row r="243" spans="1:14" x14ac:dyDescent="0.4">
      <c r="A243" s="26">
        <v>237</v>
      </c>
      <c r="B243" s="27" t="s">
        <v>315</v>
      </c>
      <c r="C243" s="27" t="s">
        <v>318</v>
      </c>
      <c r="D243" s="34">
        <v>28474</v>
      </c>
      <c r="E243" s="29"/>
      <c r="F243" s="32">
        <v>7.9282407407407409E-3</v>
      </c>
      <c r="G243" s="30"/>
      <c r="I243" t="str">
        <f t="shared" si="12"/>
        <v/>
      </c>
      <c r="K243" t="str">
        <f t="shared" si="13"/>
        <v/>
      </c>
      <c r="L243" s="5">
        <f t="shared" si="14"/>
        <v>12</v>
      </c>
      <c r="N243" s="14">
        <f t="shared" si="15"/>
        <v>685</v>
      </c>
    </row>
    <row r="244" spans="1:14" x14ac:dyDescent="0.4">
      <c r="A244" s="26">
        <v>238</v>
      </c>
      <c r="B244" s="27" t="s">
        <v>319</v>
      </c>
      <c r="C244" s="27" t="s">
        <v>26</v>
      </c>
      <c r="D244" s="34">
        <v>27701</v>
      </c>
      <c r="E244" s="29"/>
      <c r="F244" s="32">
        <v>1.1342592592592592E-2</v>
      </c>
      <c r="G244" s="30"/>
      <c r="I244" t="str">
        <f t="shared" si="12"/>
        <v/>
      </c>
      <c r="K244" t="str">
        <f t="shared" si="13"/>
        <v/>
      </c>
      <c r="L244" s="5">
        <f t="shared" si="14"/>
        <v>11</v>
      </c>
      <c r="N244" s="14">
        <f t="shared" si="15"/>
        <v>979.99999999999989</v>
      </c>
    </row>
    <row r="245" spans="1:14" x14ac:dyDescent="0.4">
      <c r="A245" s="26">
        <v>239</v>
      </c>
      <c r="B245" s="27" t="s">
        <v>320</v>
      </c>
      <c r="C245" s="27" t="s">
        <v>321</v>
      </c>
      <c r="D245" s="34">
        <v>26765</v>
      </c>
      <c r="E245" s="29"/>
      <c r="F245" s="32">
        <v>1.8749999999999999E-2</v>
      </c>
      <c r="G245" s="30"/>
      <c r="I245" t="str">
        <f t="shared" si="12"/>
        <v/>
      </c>
      <c r="K245" t="str">
        <f t="shared" si="13"/>
        <v/>
      </c>
      <c r="L245" s="5">
        <f t="shared" si="14"/>
        <v>4</v>
      </c>
      <c r="N245" s="14">
        <f t="shared" si="15"/>
        <v>1619.9999999999998</v>
      </c>
    </row>
    <row r="246" spans="1:14" x14ac:dyDescent="0.4">
      <c r="A246" s="26">
        <v>240</v>
      </c>
      <c r="B246" s="27" t="s">
        <v>322</v>
      </c>
      <c r="C246" s="27" t="s">
        <v>323</v>
      </c>
      <c r="D246" s="34">
        <v>27900</v>
      </c>
      <c r="E246" s="29"/>
      <c r="F246" s="32">
        <v>1.0555555555555554E-2</v>
      </c>
      <c r="G246" s="30"/>
      <c r="I246" t="str">
        <f t="shared" si="12"/>
        <v/>
      </c>
      <c r="K246" t="str">
        <f t="shared" si="13"/>
        <v/>
      </c>
      <c r="L246" s="5">
        <f t="shared" si="14"/>
        <v>5</v>
      </c>
      <c r="N246" s="14">
        <f t="shared" si="15"/>
        <v>911.99999999999989</v>
      </c>
    </row>
    <row r="247" spans="1:14" x14ac:dyDescent="0.4">
      <c r="A247" s="26">
        <v>241</v>
      </c>
      <c r="B247" s="27" t="s">
        <v>324</v>
      </c>
      <c r="C247" s="27" t="s">
        <v>325</v>
      </c>
      <c r="D247" s="34">
        <v>27763</v>
      </c>
      <c r="E247" s="29"/>
      <c r="F247" s="32">
        <v>1.2037037037037035E-2</v>
      </c>
      <c r="G247" s="30"/>
      <c r="I247" t="str">
        <f t="shared" si="12"/>
        <v/>
      </c>
      <c r="K247" t="str">
        <f t="shared" si="13"/>
        <v/>
      </c>
      <c r="L247" s="5">
        <f t="shared" si="14"/>
        <v>1</v>
      </c>
      <c r="N247" s="14">
        <f t="shared" si="15"/>
        <v>1040</v>
      </c>
    </row>
    <row r="248" spans="1:14" x14ac:dyDescent="0.4">
      <c r="A248" s="26">
        <v>242</v>
      </c>
      <c r="B248" s="27" t="s">
        <v>326</v>
      </c>
      <c r="C248" s="27" t="s">
        <v>150</v>
      </c>
      <c r="D248" s="34">
        <v>27496</v>
      </c>
      <c r="E248" s="29"/>
      <c r="F248" s="32">
        <v>9.0277777777777787E-3</v>
      </c>
      <c r="G248" s="30"/>
      <c r="I248" t="str">
        <f t="shared" si="12"/>
        <v/>
      </c>
      <c r="K248" t="str">
        <f t="shared" si="13"/>
        <v/>
      </c>
      <c r="L248" s="5">
        <f t="shared" si="14"/>
        <v>4</v>
      </c>
      <c r="N248" s="14">
        <f t="shared" si="15"/>
        <v>780</v>
      </c>
    </row>
    <row r="249" spans="1:14" x14ac:dyDescent="0.4">
      <c r="A249" s="26">
        <v>243</v>
      </c>
      <c r="B249" s="27" t="s">
        <v>327</v>
      </c>
      <c r="C249" s="27" t="s">
        <v>60</v>
      </c>
      <c r="D249" s="34">
        <v>27851</v>
      </c>
      <c r="E249" s="29"/>
      <c r="F249" s="32">
        <v>5.3240740740740748E-3</v>
      </c>
      <c r="G249" s="30"/>
      <c r="I249" t="str">
        <f t="shared" si="12"/>
        <v/>
      </c>
      <c r="K249" t="str">
        <f t="shared" si="13"/>
        <v/>
      </c>
      <c r="L249" s="5">
        <f t="shared" si="14"/>
        <v>4</v>
      </c>
      <c r="N249" s="14">
        <f t="shared" si="15"/>
        <v>460.00000000000006</v>
      </c>
    </row>
    <row r="250" spans="1:14" x14ac:dyDescent="0.4">
      <c r="A250" s="26">
        <v>244</v>
      </c>
      <c r="B250" s="27" t="s">
        <v>328</v>
      </c>
      <c r="C250" s="27" t="s">
        <v>108</v>
      </c>
      <c r="D250" s="34">
        <v>28403</v>
      </c>
      <c r="E250" s="29"/>
      <c r="F250" s="32">
        <v>1.0416666666666666E-2</v>
      </c>
      <c r="G250" s="30"/>
      <c r="I250" t="str">
        <f t="shared" si="12"/>
        <v/>
      </c>
      <c r="K250" t="str">
        <f t="shared" si="13"/>
        <v/>
      </c>
      <c r="L250" s="5">
        <f t="shared" si="14"/>
        <v>10</v>
      </c>
      <c r="N250" s="14">
        <f t="shared" si="15"/>
        <v>900</v>
      </c>
    </row>
    <row r="251" spans="1:14" x14ac:dyDescent="0.4">
      <c r="A251" s="26">
        <v>245</v>
      </c>
      <c r="B251" s="27" t="s">
        <v>329</v>
      </c>
      <c r="C251" s="27" t="s">
        <v>240</v>
      </c>
      <c r="D251" s="34">
        <v>28342</v>
      </c>
      <c r="E251" s="29"/>
      <c r="F251" s="32">
        <v>7.5694444444444446E-3</v>
      </c>
      <c r="G251" s="30"/>
      <c r="I251" t="str">
        <f t="shared" si="12"/>
        <v/>
      </c>
      <c r="K251" t="str">
        <f t="shared" si="13"/>
        <v/>
      </c>
      <c r="L251" s="5">
        <f t="shared" si="14"/>
        <v>8</v>
      </c>
      <c r="N251" s="14">
        <f t="shared" si="15"/>
        <v>654</v>
      </c>
    </row>
    <row r="252" spans="1:14" x14ac:dyDescent="0.4">
      <c r="A252" s="26">
        <v>246</v>
      </c>
      <c r="B252" s="27" t="s">
        <v>330</v>
      </c>
      <c r="C252" s="27" t="s">
        <v>331</v>
      </c>
      <c r="D252" s="34">
        <v>27861</v>
      </c>
      <c r="E252" s="29"/>
      <c r="F252" s="32">
        <v>7.7777777777777767E-3</v>
      </c>
      <c r="G252" s="30"/>
      <c r="I252" t="str">
        <f t="shared" si="12"/>
        <v/>
      </c>
      <c r="K252" t="str">
        <f t="shared" si="13"/>
        <v/>
      </c>
      <c r="L252" s="5">
        <f t="shared" si="14"/>
        <v>4</v>
      </c>
      <c r="N252" s="14">
        <f t="shared" si="15"/>
        <v>672</v>
      </c>
    </row>
    <row r="253" spans="1:14" x14ac:dyDescent="0.4">
      <c r="A253" s="26">
        <v>247</v>
      </c>
      <c r="B253" s="27" t="s">
        <v>332</v>
      </c>
      <c r="C253" s="27" t="s">
        <v>126</v>
      </c>
      <c r="D253" s="34">
        <v>27979</v>
      </c>
      <c r="E253" s="29"/>
      <c r="F253" s="32">
        <v>5.6481481481481478E-3</v>
      </c>
      <c r="G253" s="30"/>
      <c r="I253" t="str">
        <f t="shared" si="12"/>
        <v/>
      </c>
      <c r="K253" t="str">
        <f t="shared" si="13"/>
        <v/>
      </c>
      <c r="L253" s="5">
        <f t="shared" si="14"/>
        <v>8</v>
      </c>
      <c r="N253" s="14">
        <f t="shared" si="15"/>
        <v>488</v>
      </c>
    </row>
    <row r="254" spans="1:14" x14ac:dyDescent="0.4">
      <c r="A254" s="26">
        <v>248</v>
      </c>
      <c r="B254" s="27" t="s">
        <v>333</v>
      </c>
      <c r="C254" s="27" t="s">
        <v>334</v>
      </c>
      <c r="D254" s="34">
        <v>27915</v>
      </c>
      <c r="E254" s="29"/>
      <c r="F254" s="32">
        <v>1.3194444444444444E-2</v>
      </c>
      <c r="G254" s="30"/>
      <c r="I254" t="str">
        <f t="shared" si="12"/>
        <v/>
      </c>
      <c r="K254" t="str">
        <f t="shared" si="13"/>
        <v/>
      </c>
      <c r="L254" s="5">
        <f t="shared" si="14"/>
        <v>6</v>
      </c>
      <c r="N254" s="14">
        <f t="shared" si="15"/>
        <v>1140</v>
      </c>
    </row>
    <row r="255" spans="1:14" x14ac:dyDescent="0.4">
      <c r="A255" s="26">
        <v>249</v>
      </c>
      <c r="B255" s="27" t="s">
        <v>335</v>
      </c>
      <c r="C255" s="27" t="s">
        <v>70</v>
      </c>
      <c r="D255" s="34">
        <v>27482</v>
      </c>
      <c r="E255" s="29"/>
      <c r="F255" s="32">
        <v>8.8541666666666664E-3</v>
      </c>
      <c r="G255" s="30"/>
      <c r="I255" t="str">
        <f t="shared" si="12"/>
        <v/>
      </c>
      <c r="K255" t="str">
        <f t="shared" si="13"/>
        <v/>
      </c>
      <c r="L255" s="5">
        <f t="shared" si="14"/>
        <v>3</v>
      </c>
      <c r="N255" s="14">
        <f t="shared" si="15"/>
        <v>765</v>
      </c>
    </row>
    <row r="256" spans="1:14" x14ac:dyDescent="0.4">
      <c r="A256" s="26">
        <v>250</v>
      </c>
      <c r="B256" s="27" t="s">
        <v>336</v>
      </c>
      <c r="C256" s="27" t="s">
        <v>108</v>
      </c>
      <c r="D256" s="34">
        <v>27665</v>
      </c>
      <c r="E256" s="29"/>
      <c r="F256" s="32">
        <v>6.6435185185185182E-3</v>
      </c>
      <c r="G256" s="30"/>
      <c r="I256" t="str">
        <f t="shared" si="12"/>
        <v/>
      </c>
      <c r="K256" t="str">
        <f t="shared" si="13"/>
        <v/>
      </c>
      <c r="L256" s="5">
        <f t="shared" si="14"/>
        <v>9</v>
      </c>
      <c r="N256" s="14">
        <f t="shared" si="15"/>
        <v>574</v>
      </c>
    </row>
    <row r="257" spans="1:14" x14ac:dyDescent="0.4">
      <c r="A257" s="26">
        <v>251</v>
      </c>
      <c r="B257" s="27" t="s">
        <v>337</v>
      </c>
      <c r="C257" s="27" t="s">
        <v>26</v>
      </c>
      <c r="D257" s="34">
        <v>28094</v>
      </c>
      <c r="E257" s="29"/>
      <c r="F257" s="32">
        <v>9.2939814814814812E-3</v>
      </c>
      <c r="G257" s="30"/>
      <c r="I257" t="str">
        <f t="shared" si="12"/>
        <v/>
      </c>
      <c r="K257" t="str">
        <f t="shared" si="13"/>
        <v/>
      </c>
      <c r="L257" s="5">
        <f t="shared" si="14"/>
        <v>11</v>
      </c>
      <c r="N257" s="14">
        <f t="shared" si="15"/>
        <v>803</v>
      </c>
    </row>
    <row r="258" spans="1:14" x14ac:dyDescent="0.4">
      <c r="A258" s="26">
        <v>252</v>
      </c>
      <c r="B258" s="27" t="s">
        <v>338</v>
      </c>
      <c r="C258" s="27" t="s">
        <v>339</v>
      </c>
      <c r="D258" s="34">
        <v>27918</v>
      </c>
      <c r="E258" s="29"/>
      <c r="F258" s="32">
        <v>7.0601851851851841E-3</v>
      </c>
      <c r="G258" s="30"/>
      <c r="I258" t="str">
        <f t="shared" si="12"/>
        <v/>
      </c>
      <c r="K258" t="str">
        <f t="shared" si="13"/>
        <v/>
      </c>
      <c r="L258" s="5">
        <f t="shared" si="14"/>
        <v>6</v>
      </c>
      <c r="N258" s="14">
        <f t="shared" si="15"/>
        <v>610</v>
      </c>
    </row>
    <row r="259" spans="1:14" x14ac:dyDescent="0.4">
      <c r="A259" s="26">
        <v>253</v>
      </c>
      <c r="B259" s="27" t="s">
        <v>340</v>
      </c>
      <c r="C259" s="27" t="s">
        <v>341</v>
      </c>
      <c r="D259" s="34">
        <v>27938</v>
      </c>
      <c r="E259" s="29"/>
      <c r="F259" s="32">
        <v>1.3379629629629628E-2</v>
      </c>
      <c r="G259" s="30"/>
      <c r="I259" t="str">
        <f t="shared" si="12"/>
        <v/>
      </c>
      <c r="K259" t="str">
        <f t="shared" si="13"/>
        <v/>
      </c>
      <c r="L259" s="5">
        <f t="shared" si="14"/>
        <v>6</v>
      </c>
      <c r="N259" s="14">
        <f t="shared" si="15"/>
        <v>1156</v>
      </c>
    </row>
    <row r="260" spans="1:14" x14ac:dyDescent="0.4">
      <c r="A260" s="26">
        <v>254</v>
      </c>
      <c r="B260" s="27" t="s">
        <v>342</v>
      </c>
      <c r="C260" s="27" t="s">
        <v>343</v>
      </c>
      <c r="D260" s="34">
        <v>28203</v>
      </c>
      <c r="E260" s="29"/>
      <c r="F260" s="32">
        <v>9.8379629629629633E-3</v>
      </c>
      <c r="G260" s="30"/>
      <c r="I260" t="str">
        <f t="shared" si="12"/>
        <v/>
      </c>
      <c r="K260" t="str">
        <f t="shared" si="13"/>
        <v/>
      </c>
      <c r="L260" s="5">
        <f t="shared" si="14"/>
        <v>3</v>
      </c>
      <c r="N260" s="14">
        <f t="shared" si="15"/>
        <v>850</v>
      </c>
    </row>
    <row r="261" spans="1:14" x14ac:dyDescent="0.4">
      <c r="A261" s="26">
        <v>255</v>
      </c>
      <c r="B261" s="27" t="s">
        <v>344</v>
      </c>
      <c r="C261" s="27" t="s">
        <v>110</v>
      </c>
      <c r="D261" s="34">
        <v>27893</v>
      </c>
      <c r="E261" s="29"/>
      <c r="F261" s="32">
        <v>1.0486111111111111E-2</v>
      </c>
      <c r="G261" s="30"/>
      <c r="I261" t="str">
        <f t="shared" si="12"/>
        <v/>
      </c>
      <c r="K261" t="str">
        <f t="shared" si="13"/>
        <v/>
      </c>
      <c r="L261" s="5">
        <f t="shared" si="14"/>
        <v>5</v>
      </c>
      <c r="N261" s="14">
        <f t="shared" si="15"/>
        <v>906</v>
      </c>
    </row>
    <row r="262" spans="1:14" x14ac:dyDescent="0.4">
      <c r="A262" s="26">
        <v>256</v>
      </c>
      <c r="B262" s="27" t="s">
        <v>345</v>
      </c>
      <c r="C262" s="27" t="s">
        <v>221</v>
      </c>
      <c r="D262" s="34">
        <v>27834</v>
      </c>
      <c r="E262" s="29"/>
      <c r="F262" s="32">
        <v>6.7708333333333336E-3</v>
      </c>
      <c r="G262" s="30"/>
      <c r="I262" t="str">
        <f t="shared" si="12"/>
        <v/>
      </c>
      <c r="K262" t="str">
        <f t="shared" si="13"/>
        <v/>
      </c>
      <c r="L262" s="5">
        <f t="shared" si="14"/>
        <v>3</v>
      </c>
      <c r="N262" s="14">
        <f t="shared" si="15"/>
        <v>585</v>
      </c>
    </row>
    <row r="263" spans="1:14" x14ac:dyDescent="0.4">
      <c r="A263" s="26">
        <v>257</v>
      </c>
      <c r="B263" s="27" t="s">
        <v>346</v>
      </c>
      <c r="C263" s="27" t="s">
        <v>347</v>
      </c>
      <c r="D263" s="34">
        <v>27820</v>
      </c>
      <c r="E263" s="29"/>
      <c r="F263" s="32">
        <v>6.0879629629629643E-3</v>
      </c>
      <c r="G263" s="30"/>
      <c r="I263" t="str">
        <f t="shared" si="12"/>
        <v/>
      </c>
      <c r="K263" t="str">
        <f t="shared" si="13"/>
        <v/>
      </c>
      <c r="L263" s="5">
        <f t="shared" si="14"/>
        <v>3</v>
      </c>
      <c r="N263" s="14">
        <f t="shared" si="15"/>
        <v>526</v>
      </c>
    </row>
    <row r="264" spans="1:14" x14ac:dyDescent="0.4">
      <c r="A264" s="26">
        <v>258</v>
      </c>
      <c r="B264" s="27" t="s">
        <v>348</v>
      </c>
      <c r="C264" s="27" t="s">
        <v>70</v>
      </c>
      <c r="D264" s="34">
        <v>27987</v>
      </c>
      <c r="E264" s="29"/>
      <c r="F264" s="32">
        <v>1.2546296296296297E-2</v>
      </c>
      <c r="G264" s="30"/>
      <c r="I264" t="str">
        <f t="shared" ref="I264:I288" si="16">IF(E264="","",IF(E264=L264,"richtig","falsch"))</f>
        <v/>
      </c>
      <c r="K264" t="str">
        <f t="shared" ref="K264:K288" si="17">IF(G264="","",IF(G264=N264,"richtig","falsch"))</f>
        <v/>
      </c>
      <c r="L264" s="5">
        <f t="shared" ref="L264:L288" si="18">MONTH(D264)</f>
        <v>8</v>
      </c>
      <c r="N264" s="14">
        <f t="shared" ref="N264:N288" si="19">F264*24*60*60</f>
        <v>1084</v>
      </c>
    </row>
    <row r="265" spans="1:14" x14ac:dyDescent="0.4">
      <c r="A265" s="26">
        <v>259</v>
      </c>
      <c r="B265" s="27" t="s">
        <v>349</v>
      </c>
      <c r="C265" s="27" t="s">
        <v>74</v>
      </c>
      <c r="D265" s="34">
        <v>28098</v>
      </c>
      <c r="E265" s="29"/>
      <c r="F265" s="32">
        <v>9.1435185185185178E-3</v>
      </c>
      <c r="G265" s="30"/>
      <c r="I265" t="str">
        <f t="shared" si="16"/>
        <v/>
      </c>
      <c r="K265" t="str">
        <f t="shared" si="17"/>
        <v/>
      </c>
      <c r="L265" s="5">
        <f t="shared" si="18"/>
        <v>12</v>
      </c>
      <c r="N265" s="14">
        <f t="shared" si="19"/>
        <v>790</v>
      </c>
    </row>
    <row r="266" spans="1:14" x14ac:dyDescent="0.4">
      <c r="A266" s="26">
        <v>260</v>
      </c>
      <c r="B266" s="27" t="s">
        <v>350</v>
      </c>
      <c r="C266" s="27" t="s">
        <v>351</v>
      </c>
      <c r="D266" s="34">
        <v>28257</v>
      </c>
      <c r="E266" s="29"/>
      <c r="F266" s="32">
        <v>6.9444444444444441E-3</v>
      </c>
      <c r="G266" s="30"/>
      <c r="I266" t="str">
        <f t="shared" si="16"/>
        <v/>
      </c>
      <c r="K266" t="str">
        <f t="shared" si="17"/>
        <v/>
      </c>
      <c r="L266" s="5">
        <f t="shared" si="18"/>
        <v>5</v>
      </c>
      <c r="N266" s="14">
        <f t="shared" si="19"/>
        <v>600</v>
      </c>
    </row>
    <row r="267" spans="1:14" x14ac:dyDescent="0.4">
      <c r="A267" s="26">
        <v>261</v>
      </c>
      <c r="B267" s="27" t="s">
        <v>352</v>
      </c>
      <c r="C267" s="27" t="s">
        <v>353</v>
      </c>
      <c r="D267" s="34">
        <v>27613</v>
      </c>
      <c r="E267" s="29"/>
      <c r="F267" s="32">
        <v>9.3171296296296283E-3</v>
      </c>
      <c r="G267" s="30"/>
      <c r="I267" t="str">
        <f t="shared" si="16"/>
        <v/>
      </c>
      <c r="K267" t="str">
        <f t="shared" si="17"/>
        <v/>
      </c>
      <c r="L267" s="5">
        <f t="shared" si="18"/>
        <v>8</v>
      </c>
      <c r="N267" s="14">
        <f t="shared" si="19"/>
        <v>805</v>
      </c>
    </row>
    <row r="268" spans="1:14" x14ac:dyDescent="0.4">
      <c r="A268" s="26">
        <v>262</v>
      </c>
      <c r="B268" s="27" t="s">
        <v>354</v>
      </c>
      <c r="C268" s="27" t="s">
        <v>236</v>
      </c>
      <c r="D268" s="34">
        <v>28369</v>
      </c>
      <c r="E268" s="29"/>
      <c r="F268" s="32">
        <v>9.9421296296296289E-3</v>
      </c>
      <c r="G268" s="30"/>
      <c r="I268" t="str">
        <f t="shared" si="16"/>
        <v/>
      </c>
      <c r="K268" t="str">
        <f t="shared" si="17"/>
        <v/>
      </c>
      <c r="L268" s="5">
        <f t="shared" si="18"/>
        <v>9</v>
      </c>
      <c r="N268" s="14">
        <f t="shared" si="19"/>
        <v>859</v>
      </c>
    </row>
    <row r="269" spans="1:14" x14ac:dyDescent="0.4">
      <c r="A269" s="26">
        <v>263</v>
      </c>
      <c r="B269" s="27" t="s">
        <v>354</v>
      </c>
      <c r="C269" s="27" t="s">
        <v>112</v>
      </c>
      <c r="D269" s="34">
        <v>28041</v>
      </c>
      <c r="E269" s="29"/>
      <c r="F269" s="32">
        <v>9.1435185185185178E-3</v>
      </c>
      <c r="G269" s="30"/>
      <c r="I269" t="str">
        <f t="shared" si="16"/>
        <v/>
      </c>
      <c r="K269" t="str">
        <f t="shared" si="17"/>
        <v/>
      </c>
      <c r="L269" s="5">
        <f t="shared" si="18"/>
        <v>10</v>
      </c>
      <c r="N269" s="14">
        <f t="shared" si="19"/>
        <v>790</v>
      </c>
    </row>
    <row r="270" spans="1:14" x14ac:dyDescent="0.4">
      <c r="A270" s="26">
        <v>264</v>
      </c>
      <c r="B270" s="27" t="s">
        <v>355</v>
      </c>
      <c r="C270" s="27" t="s">
        <v>356</v>
      </c>
      <c r="D270" s="34">
        <v>27783</v>
      </c>
      <c r="E270" s="29"/>
      <c r="F270" s="32">
        <v>6.5972222222222222E-3</v>
      </c>
      <c r="G270" s="30"/>
      <c r="I270" t="str">
        <f t="shared" si="16"/>
        <v/>
      </c>
      <c r="K270" t="str">
        <f t="shared" si="17"/>
        <v/>
      </c>
      <c r="L270" s="5">
        <f t="shared" si="18"/>
        <v>1</v>
      </c>
      <c r="N270" s="14">
        <f t="shared" si="19"/>
        <v>570</v>
      </c>
    </row>
    <row r="271" spans="1:14" x14ac:dyDescent="0.4">
      <c r="A271" s="26">
        <v>265</v>
      </c>
      <c r="B271" s="27" t="s">
        <v>357</v>
      </c>
      <c r="C271" s="27" t="s">
        <v>161</v>
      </c>
      <c r="D271" s="34">
        <v>27766</v>
      </c>
      <c r="E271" s="29"/>
      <c r="F271" s="32">
        <v>1.0393518518518519E-2</v>
      </c>
      <c r="G271" s="30"/>
      <c r="I271" t="str">
        <f t="shared" si="16"/>
        <v/>
      </c>
      <c r="K271" t="str">
        <f t="shared" si="17"/>
        <v/>
      </c>
      <c r="L271" s="5">
        <f t="shared" si="18"/>
        <v>1</v>
      </c>
      <c r="N271" s="14">
        <f t="shared" si="19"/>
        <v>898.00000000000011</v>
      </c>
    </row>
    <row r="272" spans="1:14" x14ac:dyDescent="0.4">
      <c r="A272" s="26">
        <v>266</v>
      </c>
      <c r="B272" s="27" t="s">
        <v>358</v>
      </c>
      <c r="C272" s="27" t="s">
        <v>359</v>
      </c>
      <c r="D272" s="34">
        <v>28086</v>
      </c>
      <c r="E272" s="29"/>
      <c r="F272" s="32">
        <v>1.3368055555555557E-2</v>
      </c>
      <c r="G272" s="30"/>
      <c r="I272" t="str">
        <f t="shared" si="16"/>
        <v/>
      </c>
      <c r="K272" t="str">
        <f t="shared" si="17"/>
        <v/>
      </c>
      <c r="L272" s="5">
        <f t="shared" si="18"/>
        <v>11</v>
      </c>
      <c r="N272" s="14">
        <f t="shared" si="19"/>
        <v>1155</v>
      </c>
    </row>
    <row r="273" spans="1:14" x14ac:dyDescent="0.4">
      <c r="A273" s="26">
        <v>267</v>
      </c>
      <c r="B273" s="27" t="s">
        <v>358</v>
      </c>
      <c r="C273" s="27" t="s">
        <v>360</v>
      </c>
      <c r="D273" s="34">
        <v>28024</v>
      </c>
      <c r="E273" s="29"/>
      <c r="F273" s="32">
        <v>1.3807870370370371E-2</v>
      </c>
      <c r="G273" s="30"/>
      <c r="I273" t="str">
        <f t="shared" si="16"/>
        <v/>
      </c>
      <c r="K273" t="str">
        <f t="shared" si="17"/>
        <v/>
      </c>
      <c r="L273" s="5">
        <f t="shared" si="18"/>
        <v>9</v>
      </c>
      <c r="N273" s="14">
        <f t="shared" si="19"/>
        <v>1193</v>
      </c>
    </row>
    <row r="274" spans="1:14" x14ac:dyDescent="0.4">
      <c r="A274" s="26">
        <v>268</v>
      </c>
      <c r="B274" s="27" t="s">
        <v>358</v>
      </c>
      <c r="C274" s="27" t="s">
        <v>114</v>
      </c>
      <c r="D274" s="34">
        <v>27546</v>
      </c>
      <c r="E274" s="29"/>
      <c r="F274" s="32">
        <v>1.5104166666666667E-2</v>
      </c>
      <c r="G274" s="30"/>
      <c r="I274" t="str">
        <f t="shared" si="16"/>
        <v/>
      </c>
      <c r="K274" t="str">
        <f t="shared" si="17"/>
        <v/>
      </c>
      <c r="L274" s="5">
        <f t="shared" si="18"/>
        <v>6</v>
      </c>
      <c r="N274" s="14">
        <f t="shared" si="19"/>
        <v>1305</v>
      </c>
    </row>
    <row r="275" spans="1:14" x14ac:dyDescent="0.4">
      <c r="A275" s="26">
        <v>269</v>
      </c>
      <c r="B275" s="27" t="s">
        <v>361</v>
      </c>
      <c r="C275" s="27" t="s">
        <v>362</v>
      </c>
      <c r="D275" s="34">
        <v>27692</v>
      </c>
      <c r="E275" s="29"/>
      <c r="F275" s="32">
        <v>6.4236111111111117E-3</v>
      </c>
      <c r="G275" s="30"/>
      <c r="I275" t="str">
        <f t="shared" si="16"/>
        <v/>
      </c>
      <c r="K275" t="str">
        <f t="shared" si="17"/>
        <v/>
      </c>
      <c r="L275" s="5">
        <f t="shared" si="18"/>
        <v>10</v>
      </c>
      <c r="N275" s="14">
        <f t="shared" si="19"/>
        <v>555</v>
      </c>
    </row>
    <row r="276" spans="1:14" x14ac:dyDescent="0.4">
      <c r="A276" s="26">
        <v>270</v>
      </c>
      <c r="B276" s="27" t="s">
        <v>363</v>
      </c>
      <c r="C276" s="27" t="s">
        <v>298</v>
      </c>
      <c r="D276" s="34">
        <v>27895</v>
      </c>
      <c r="E276" s="29"/>
      <c r="F276" s="32">
        <v>6.0185185185185177E-3</v>
      </c>
      <c r="G276" s="30"/>
      <c r="I276" t="str">
        <f t="shared" si="16"/>
        <v/>
      </c>
      <c r="K276" t="str">
        <f t="shared" si="17"/>
        <v/>
      </c>
      <c r="L276" s="5">
        <f t="shared" si="18"/>
        <v>5</v>
      </c>
      <c r="N276" s="14">
        <f t="shared" si="19"/>
        <v>520</v>
      </c>
    </row>
    <row r="277" spans="1:14" x14ac:dyDescent="0.4">
      <c r="A277" s="26">
        <v>271</v>
      </c>
      <c r="B277" s="27" t="s">
        <v>363</v>
      </c>
      <c r="C277" s="27" t="s">
        <v>39</v>
      </c>
      <c r="D277" s="34">
        <v>28458</v>
      </c>
      <c r="E277" s="29"/>
      <c r="F277" s="32">
        <v>9.2476851851851852E-3</v>
      </c>
      <c r="G277" s="30"/>
      <c r="I277" t="str">
        <f t="shared" si="16"/>
        <v/>
      </c>
      <c r="K277" t="str">
        <f t="shared" si="17"/>
        <v/>
      </c>
      <c r="L277" s="5">
        <f t="shared" si="18"/>
        <v>11</v>
      </c>
      <c r="N277" s="14">
        <f t="shared" si="19"/>
        <v>799</v>
      </c>
    </row>
    <row r="278" spans="1:14" x14ac:dyDescent="0.4">
      <c r="A278" s="26">
        <v>272</v>
      </c>
      <c r="B278" s="27" t="s">
        <v>364</v>
      </c>
      <c r="C278" s="27" t="s">
        <v>110</v>
      </c>
      <c r="D278" s="34">
        <v>27757</v>
      </c>
      <c r="E278" s="29"/>
      <c r="F278" s="32">
        <v>8.8541666666666664E-3</v>
      </c>
      <c r="G278" s="30"/>
      <c r="I278" t="str">
        <f t="shared" si="16"/>
        <v/>
      </c>
      <c r="K278" t="str">
        <f t="shared" si="17"/>
        <v/>
      </c>
      <c r="L278" s="5">
        <f t="shared" si="18"/>
        <v>12</v>
      </c>
      <c r="N278" s="14">
        <f t="shared" si="19"/>
        <v>765</v>
      </c>
    </row>
    <row r="279" spans="1:14" x14ac:dyDescent="0.4">
      <c r="A279" s="26">
        <v>273</v>
      </c>
      <c r="B279" s="27" t="s">
        <v>365</v>
      </c>
      <c r="C279" s="27" t="s">
        <v>366</v>
      </c>
      <c r="D279" s="34">
        <v>28454</v>
      </c>
      <c r="E279" s="29"/>
      <c r="F279" s="32">
        <v>7.5578703703703702E-3</v>
      </c>
      <c r="G279" s="30"/>
      <c r="I279" t="str">
        <f t="shared" si="16"/>
        <v/>
      </c>
      <c r="K279" t="str">
        <f t="shared" si="17"/>
        <v/>
      </c>
      <c r="L279" s="5">
        <f t="shared" si="18"/>
        <v>11</v>
      </c>
      <c r="N279" s="14">
        <f t="shared" si="19"/>
        <v>653</v>
      </c>
    </row>
    <row r="280" spans="1:14" x14ac:dyDescent="0.4">
      <c r="A280" s="26">
        <v>274</v>
      </c>
      <c r="B280" s="27" t="s">
        <v>365</v>
      </c>
      <c r="C280" s="27" t="s">
        <v>367</v>
      </c>
      <c r="D280" s="34">
        <v>27752</v>
      </c>
      <c r="E280" s="29"/>
      <c r="F280" s="32">
        <v>1.8749999999999999E-2</v>
      </c>
      <c r="G280" s="30"/>
      <c r="I280" t="str">
        <f t="shared" si="16"/>
        <v/>
      </c>
      <c r="K280" t="str">
        <f t="shared" si="17"/>
        <v/>
      </c>
      <c r="L280" s="5">
        <f t="shared" si="18"/>
        <v>12</v>
      </c>
      <c r="N280" s="14">
        <f t="shared" si="19"/>
        <v>1619.9999999999998</v>
      </c>
    </row>
    <row r="281" spans="1:14" x14ac:dyDescent="0.4">
      <c r="A281" s="26">
        <v>275</v>
      </c>
      <c r="B281" s="27" t="s">
        <v>368</v>
      </c>
      <c r="C281" s="27" t="s">
        <v>369</v>
      </c>
      <c r="D281" s="34">
        <v>27534</v>
      </c>
      <c r="E281" s="29"/>
      <c r="F281" s="32">
        <v>5.7060185185185191E-3</v>
      </c>
      <c r="G281" s="30"/>
      <c r="I281" t="str">
        <f t="shared" si="16"/>
        <v/>
      </c>
      <c r="K281" t="str">
        <f t="shared" si="17"/>
        <v/>
      </c>
      <c r="L281" s="5">
        <f t="shared" si="18"/>
        <v>5</v>
      </c>
      <c r="N281" s="14">
        <f t="shared" si="19"/>
        <v>493</v>
      </c>
    </row>
    <row r="282" spans="1:14" x14ac:dyDescent="0.4">
      <c r="A282" s="26">
        <v>276</v>
      </c>
      <c r="B282" s="27" t="s">
        <v>370</v>
      </c>
      <c r="C282" s="27" t="s">
        <v>371</v>
      </c>
      <c r="D282" s="34">
        <v>27711</v>
      </c>
      <c r="E282" s="29"/>
      <c r="F282" s="32">
        <v>1.7708333333333333E-2</v>
      </c>
      <c r="G282" s="30"/>
      <c r="I282" t="str">
        <f t="shared" si="16"/>
        <v/>
      </c>
      <c r="K282" t="str">
        <f t="shared" si="17"/>
        <v/>
      </c>
      <c r="L282" s="5">
        <f t="shared" si="18"/>
        <v>11</v>
      </c>
      <c r="N282" s="14">
        <f t="shared" si="19"/>
        <v>1530</v>
      </c>
    </row>
    <row r="283" spans="1:14" x14ac:dyDescent="0.4">
      <c r="A283" s="26">
        <v>277</v>
      </c>
      <c r="B283" s="27" t="s">
        <v>372</v>
      </c>
      <c r="C283" s="27" t="s">
        <v>47</v>
      </c>
      <c r="D283" s="34">
        <v>27486</v>
      </c>
      <c r="E283" s="29"/>
      <c r="F283" s="32">
        <v>1.383101851851852E-2</v>
      </c>
      <c r="G283" s="30"/>
      <c r="I283" t="str">
        <f t="shared" si="16"/>
        <v/>
      </c>
      <c r="K283" t="str">
        <f t="shared" si="17"/>
        <v/>
      </c>
      <c r="L283" s="5">
        <f t="shared" si="18"/>
        <v>4</v>
      </c>
      <c r="N283" s="14">
        <f t="shared" si="19"/>
        <v>1195</v>
      </c>
    </row>
    <row r="284" spans="1:14" x14ac:dyDescent="0.4">
      <c r="A284" s="26">
        <v>278</v>
      </c>
      <c r="B284" s="27" t="s">
        <v>372</v>
      </c>
      <c r="C284" s="27" t="s">
        <v>39</v>
      </c>
      <c r="D284" s="34">
        <v>27940</v>
      </c>
      <c r="E284" s="29"/>
      <c r="F284" s="32">
        <v>1.1400462962962965E-2</v>
      </c>
      <c r="G284" s="30"/>
      <c r="I284" t="str">
        <f t="shared" si="16"/>
        <v/>
      </c>
      <c r="K284" t="str">
        <f t="shared" si="17"/>
        <v/>
      </c>
      <c r="L284" s="5">
        <f t="shared" si="18"/>
        <v>6</v>
      </c>
      <c r="N284" s="14">
        <f t="shared" si="19"/>
        <v>985.00000000000011</v>
      </c>
    </row>
    <row r="285" spans="1:14" x14ac:dyDescent="0.4">
      <c r="A285" s="26">
        <v>279</v>
      </c>
      <c r="B285" s="27" t="s">
        <v>373</v>
      </c>
      <c r="C285" s="27" t="s">
        <v>374</v>
      </c>
      <c r="D285" s="34">
        <v>27360</v>
      </c>
      <c r="E285" s="29"/>
      <c r="F285" s="32">
        <v>1.2500000000000001E-2</v>
      </c>
      <c r="G285" s="30"/>
      <c r="I285" t="str">
        <f t="shared" si="16"/>
        <v/>
      </c>
      <c r="K285" t="str">
        <f t="shared" si="17"/>
        <v/>
      </c>
      <c r="L285" s="5">
        <f t="shared" si="18"/>
        <v>11</v>
      </c>
      <c r="N285" s="14">
        <f t="shared" si="19"/>
        <v>1080.0000000000002</v>
      </c>
    </row>
    <row r="286" spans="1:14" x14ac:dyDescent="0.4">
      <c r="A286" s="26">
        <v>280</v>
      </c>
      <c r="B286" s="27" t="s">
        <v>375</v>
      </c>
      <c r="C286" s="27" t="s">
        <v>376</v>
      </c>
      <c r="D286" s="34">
        <v>28141</v>
      </c>
      <c r="E286" s="29"/>
      <c r="F286" s="32">
        <v>1.0231481481481482E-2</v>
      </c>
      <c r="G286" s="30"/>
      <c r="I286" t="str">
        <f t="shared" si="16"/>
        <v/>
      </c>
      <c r="K286" t="str">
        <f t="shared" si="17"/>
        <v/>
      </c>
      <c r="L286" s="5">
        <f t="shared" si="18"/>
        <v>1</v>
      </c>
      <c r="N286" s="14">
        <f t="shared" si="19"/>
        <v>884</v>
      </c>
    </row>
    <row r="287" spans="1:14" x14ac:dyDescent="0.4">
      <c r="A287" s="26">
        <v>281</v>
      </c>
      <c r="B287" s="27" t="s">
        <v>377</v>
      </c>
      <c r="C287" s="27" t="s">
        <v>236</v>
      </c>
      <c r="D287" s="34">
        <v>28149</v>
      </c>
      <c r="E287" s="29"/>
      <c r="F287" s="32">
        <v>1.0983796296296297E-2</v>
      </c>
      <c r="G287" s="30"/>
      <c r="I287" t="str">
        <f t="shared" si="16"/>
        <v/>
      </c>
      <c r="K287" t="str">
        <f t="shared" si="17"/>
        <v/>
      </c>
      <c r="L287" s="5">
        <f t="shared" si="18"/>
        <v>1</v>
      </c>
      <c r="N287" s="14">
        <f t="shared" si="19"/>
        <v>949.00000000000011</v>
      </c>
    </row>
    <row r="288" spans="1:14" x14ac:dyDescent="0.4">
      <c r="A288" s="26">
        <v>282</v>
      </c>
      <c r="B288" s="27" t="s">
        <v>378</v>
      </c>
      <c r="C288" s="27" t="s">
        <v>379</v>
      </c>
      <c r="D288" s="34">
        <v>28271</v>
      </c>
      <c r="E288" s="29"/>
      <c r="F288" s="32">
        <v>1.3738425925925926E-2</v>
      </c>
      <c r="G288" s="30"/>
      <c r="I288" t="str">
        <f t="shared" si="16"/>
        <v/>
      </c>
      <c r="K288" t="str">
        <f t="shared" si="17"/>
        <v/>
      </c>
      <c r="L288" s="5">
        <f t="shared" si="18"/>
        <v>5</v>
      </c>
      <c r="N288" s="14">
        <f t="shared" si="19"/>
        <v>1187</v>
      </c>
    </row>
  </sheetData>
  <conditionalFormatting sqref="I7:I288">
    <cfRule type="containsText" dxfId="17" priority="3" operator="containsText" text="falsch">
      <formula>NOT(ISERROR(SEARCH("falsch",I7)))</formula>
    </cfRule>
    <cfRule type="containsText" dxfId="16" priority="4" operator="containsText" text="richtig">
      <formula>NOT(ISERROR(SEARCH("richtig",I7)))</formula>
    </cfRule>
  </conditionalFormatting>
  <conditionalFormatting sqref="K7:K288">
    <cfRule type="containsText" dxfId="15" priority="1" operator="containsText" text="falsch">
      <formula>NOT(ISERROR(SEARCH("falsch",K7)))</formula>
    </cfRule>
    <cfRule type="containsText" dxfId="14" priority="2" operator="containsText" text="richtig">
      <formula>NOT(ISERROR(SEARCH("richtig",K7)))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0"/>
  <sheetViews>
    <sheetView workbookViewId="0">
      <selection activeCell="I6" sqref="I6"/>
    </sheetView>
  </sheetViews>
  <sheetFormatPr baseColWidth="10" defaultRowHeight="18" x14ac:dyDescent="0.55000000000000004"/>
  <cols>
    <col min="1" max="1" width="10.6640625" style="75"/>
    <col min="2" max="2" width="20.53125" style="75" customWidth="1"/>
    <col min="3" max="3" width="22.9296875" style="75" customWidth="1"/>
    <col min="4" max="4" width="16.6640625" style="75" customWidth="1"/>
    <col min="5" max="5" width="13.1328125" style="80" customWidth="1"/>
    <col min="6" max="6" width="20.265625" style="75" customWidth="1"/>
    <col min="7" max="7" width="10.6640625" style="80"/>
    <col min="8" max="8" width="21.6640625" style="75" customWidth="1"/>
    <col min="9" max="9" width="21.1328125" style="75" customWidth="1"/>
    <col min="10" max="11" width="10.6640625" style="75"/>
    <col min="12" max="12" width="3.1328125" style="75" customWidth="1"/>
    <col min="13" max="13" width="10.6640625" style="75"/>
    <col min="14" max="15" width="9.265625" style="75" customWidth="1"/>
    <col min="16" max="16" width="9.796875" style="75" hidden="1" customWidth="1"/>
    <col min="17" max="17" width="4" style="75" hidden="1" customWidth="1"/>
    <col min="18" max="19" width="9.796875" style="75" hidden="1" customWidth="1"/>
    <col min="20" max="16384" width="10.6640625" style="75"/>
  </cols>
  <sheetData>
    <row r="1" spans="1:19" x14ac:dyDescent="0.55000000000000004">
      <c r="A1" s="72" t="s">
        <v>380</v>
      </c>
      <c r="B1" s="73" t="s">
        <v>549</v>
      </c>
      <c r="C1" s="73"/>
      <c r="D1" s="73"/>
      <c r="E1" s="74"/>
      <c r="F1" s="73"/>
      <c r="G1" s="74"/>
      <c r="H1" s="73"/>
      <c r="I1" s="73"/>
    </row>
    <row r="2" spans="1:19" x14ac:dyDescent="0.55000000000000004">
      <c r="A2" s="73"/>
      <c r="B2" s="73" t="s">
        <v>550</v>
      </c>
      <c r="C2" s="73"/>
      <c r="D2" s="73"/>
      <c r="E2" s="74"/>
      <c r="F2" s="73"/>
      <c r="G2" s="74"/>
      <c r="H2" s="73"/>
      <c r="I2" s="73"/>
    </row>
    <row r="3" spans="1:19" x14ac:dyDescent="0.55000000000000004">
      <c r="A3" s="73"/>
      <c r="B3" s="73"/>
      <c r="C3" s="73"/>
      <c r="D3" s="73"/>
      <c r="E3" s="74"/>
      <c r="F3" s="73"/>
      <c r="G3" s="74"/>
      <c r="H3" s="73"/>
      <c r="I3" s="73"/>
    </row>
    <row r="4" spans="1:19" x14ac:dyDescent="0.55000000000000004">
      <c r="A4" s="73"/>
      <c r="B4" s="73"/>
      <c r="C4" s="73"/>
      <c r="D4" s="73"/>
      <c r="E4" s="74"/>
      <c r="F4" s="73"/>
      <c r="G4" s="74"/>
      <c r="H4" s="73"/>
      <c r="I4" s="73"/>
    </row>
    <row r="5" spans="1:19" s="69" customFormat="1" ht="36" x14ac:dyDescent="0.35">
      <c r="A5" s="70" t="s">
        <v>381</v>
      </c>
      <c r="B5" s="70" t="s">
        <v>382</v>
      </c>
      <c r="C5" s="70" t="s">
        <v>383</v>
      </c>
      <c r="D5" s="70" t="s">
        <v>384</v>
      </c>
      <c r="E5" s="71" t="s">
        <v>385</v>
      </c>
      <c r="F5" s="81" t="s">
        <v>551</v>
      </c>
      <c r="G5" s="71" t="s">
        <v>386</v>
      </c>
      <c r="H5" s="81" t="s">
        <v>552</v>
      </c>
      <c r="I5" s="81" t="s">
        <v>553</v>
      </c>
    </row>
    <row r="6" spans="1:19" x14ac:dyDescent="0.55000000000000004">
      <c r="A6" s="75">
        <v>6001</v>
      </c>
      <c r="B6" s="75" t="s">
        <v>387</v>
      </c>
      <c r="C6" s="75" t="s">
        <v>388</v>
      </c>
      <c r="D6" s="75" t="s">
        <v>389</v>
      </c>
      <c r="E6" s="76">
        <v>42</v>
      </c>
      <c r="F6" s="77"/>
      <c r="G6" s="78">
        <v>100</v>
      </c>
      <c r="H6" s="77"/>
      <c r="I6" s="77"/>
      <c r="K6" s="75" t="str">
        <f t="shared" ref="K6:K50" si="0">IF(F6="","",IF(F6=P6,"richtig","falsch"))</f>
        <v/>
      </c>
      <c r="M6" s="75" t="str">
        <f>IF(H6="","",IF(ROUND(H6,6)=ROUND(R6,6),"richtig","falsch"))</f>
        <v/>
      </c>
      <c r="N6" s="75" t="str">
        <f>IF(I6="","",IF(ROUND(I6,6)=ROUND(S6,6),"richtig","falsch"))</f>
        <v/>
      </c>
      <c r="P6" s="79">
        <f t="shared" ref="P6:P50" si="1">E6/18/24</f>
        <v>9.7222222222222224E-2</v>
      </c>
      <c r="R6" s="79">
        <f t="shared" ref="R6:R50" si="2">G6/100/60*40/24</f>
        <v>2.7777777777777776E-2</v>
      </c>
      <c r="S6" s="79">
        <f>SUM(P6,R6)</f>
        <v>0.125</v>
      </c>
    </row>
    <row r="7" spans="1:19" x14ac:dyDescent="0.55000000000000004">
      <c r="A7" s="75">
        <v>6005</v>
      </c>
      <c r="B7" s="75" t="s">
        <v>390</v>
      </c>
      <c r="C7" s="75" t="s">
        <v>389</v>
      </c>
      <c r="D7" s="75" t="s">
        <v>391</v>
      </c>
      <c r="E7" s="76">
        <v>34</v>
      </c>
      <c r="F7" s="77"/>
      <c r="G7" s="78">
        <v>0</v>
      </c>
      <c r="H7" s="77"/>
      <c r="I7" s="77"/>
      <c r="K7" s="75" t="str">
        <f t="shared" si="0"/>
        <v/>
      </c>
      <c r="M7" s="75" t="str">
        <f t="shared" ref="M7:M50" si="3">IF(H7="","",IF(ROUND(H7,6)=ROUND(R7,6),"richtig","falsch"))</f>
        <v/>
      </c>
      <c r="N7" s="75" t="str">
        <f t="shared" ref="N7:N50" si="4">IF(I7="","",IF(ROUND(I7,6)=ROUND(S7,6),"richtig","falsch"))</f>
        <v/>
      </c>
      <c r="P7" s="79">
        <f t="shared" si="1"/>
        <v>7.8703703703703706E-2</v>
      </c>
      <c r="R7" s="79">
        <f t="shared" si="2"/>
        <v>0</v>
      </c>
      <c r="S7" s="79">
        <f t="shared" ref="S7:S9" si="5">SUM(P7,R7)</f>
        <v>7.8703703703703706E-2</v>
      </c>
    </row>
    <row r="8" spans="1:19" x14ac:dyDescent="0.55000000000000004">
      <c r="A8" s="75">
        <v>6006</v>
      </c>
      <c r="B8" s="75" t="s">
        <v>392</v>
      </c>
      <c r="C8" s="75" t="s">
        <v>389</v>
      </c>
      <c r="D8" s="75" t="s">
        <v>389</v>
      </c>
      <c r="E8" s="76">
        <v>44</v>
      </c>
      <c r="F8" s="77"/>
      <c r="G8" s="78">
        <v>100</v>
      </c>
      <c r="H8" s="77"/>
      <c r="I8" s="77"/>
      <c r="K8" s="75" t="str">
        <f t="shared" si="0"/>
        <v/>
      </c>
      <c r="M8" s="75" t="str">
        <f t="shared" si="3"/>
        <v/>
      </c>
      <c r="N8" s="75" t="str">
        <f t="shared" si="4"/>
        <v/>
      </c>
      <c r="P8" s="79">
        <f t="shared" si="1"/>
        <v>0.10185185185185186</v>
      </c>
      <c r="R8" s="79">
        <f t="shared" si="2"/>
        <v>2.7777777777777776E-2</v>
      </c>
      <c r="S8" s="79">
        <f t="shared" si="5"/>
        <v>0.12962962962962965</v>
      </c>
    </row>
    <row r="9" spans="1:19" x14ac:dyDescent="0.55000000000000004">
      <c r="A9" s="75">
        <v>6029</v>
      </c>
      <c r="B9" s="75" t="s">
        <v>393</v>
      </c>
      <c r="C9" s="75" t="s">
        <v>394</v>
      </c>
      <c r="D9" s="75" t="s">
        <v>394</v>
      </c>
      <c r="E9" s="76">
        <v>49</v>
      </c>
      <c r="F9" s="77"/>
      <c r="G9" s="78">
        <v>350</v>
      </c>
      <c r="H9" s="77"/>
      <c r="I9" s="77"/>
      <c r="K9" s="75" t="str">
        <f t="shared" si="0"/>
        <v/>
      </c>
      <c r="M9" s="75" t="str">
        <f t="shared" si="3"/>
        <v/>
      </c>
      <c r="N9" s="75" t="str">
        <f t="shared" si="4"/>
        <v/>
      </c>
      <c r="P9" s="79">
        <f t="shared" si="1"/>
        <v>0.11342592592592593</v>
      </c>
      <c r="R9" s="79">
        <f t="shared" si="2"/>
        <v>9.7222222222222224E-2</v>
      </c>
      <c r="S9" s="79">
        <f t="shared" si="5"/>
        <v>0.21064814814814814</v>
      </c>
    </row>
    <row r="10" spans="1:19" x14ac:dyDescent="0.55000000000000004">
      <c r="A10" s="75">
        <v>6030</v>
      </c>
      <c r="B10" s="75" t="s">
        <v>395</v>
      </c>
      <c r="C10" s="75" t="s">
        <v>391</v>
      </c>
      <c r="D10" s="75" t="s">
        <v>391</v>
      </c>
      <c r="E10" s="76">
        <v>56</v>
      </c>
      <c r="F10" s="77"/>
      <c r="G10" s="78">
        <v>300</v>
      </c>
      <c r="H10" s="77"/>
      <c r="I10" s="77"/>
      <c r="K10" s="75" t="str">
        <f t="shared" si="0"/>
        <v/>
      </c>
      <c r="M10" s="75" t="str">
        <f t="shared" si="3"/>
        <v/>
      </c>
      <c r="N10" s="75" t="str">
        <f t="shared" si="4"/>
        <v/>
      </c>
      <c r="P10" s="79">
        <f t="shared" si="1"/>
        <v>0.12962962962962962</v>
      </c>
      <c r="R10" s="79">
        <f t="shared" si="2"/>
        <v>8.3333333333333329E-2</v>
      </c>
      <c r="S10" s="79">
        <f t="shared" ref="S10:S50" si="6">SUM(P10,R10)</f>
        <v>0.21296296296296297</v>
      </c>
    </row>
    <row r="11" spans="1:19" x14ac:dyDescent="0.55000000000000004">
      <c r="A11" s="75">
        <v>6008</v>
      </c>
      <c r="B11" s="75" t="s">
        <v>396</v>
      </c>
      <c r="C11" s="75" t="s">
        <v>391</v>
      </c>
      <c r="D11" s="75" t="s">
        <v>391</v>
      </c>
      <c r="E11" s="76">
        <v>62</v>
      </c>
      <c r="F11" s="77"/>
      <c r="G11" s="78">
        <v>300</v>
      </c>
      <c r="H11" s="77"/>
      <c r="I11" s="77"/>
      <c r="K11" s="75" t="str">
        <f t="shared" si="0"/>
        <v/>
      </c>
      <c r="M11" s="75" t="str">
        <f t="shared" si="3"/>
        <v/>
      </c>
      <c r="N11" s="75" t="str">
        <f t="shared" si="4"/>
        <v/>
      </c>
      <c r="P11" s="79">
        <f t="shared" si="1"/>
        <v>0.14351851851851852</v>
      </c>
      <c r="R11" s="79">
        <f t="shared" si="2"/>
        <v>8.3333333333333329E-2</v>
      </c>
      <c r="S11" s="79">
        <f t="shared" si="6"/>
        <v>0.22685185185185186</v>
      </c>
    </row>
    <row r="12" spans="1:19" x14ac:dyDescent="0.55000000000000004">
      <c r="A12" s="75">
        <v>6041</v>
      </c>
      <c r="B12" s="75" t="s">
        <v>397</v>
      </c>
      <c r="C12" s="75" t="s">
        <v>391</v>
      </c>
      <c r="D12" s="75" t="s">
        <v>398</v>
      </c>
      <c r="E12" s="76">
        <v>47</v>
      </c>
      <c r="F12" s="77"/>
      <c r="G12" s="78">
        <v>300</v>
      </c>
      <c r="H12" s="77"/>
      <c r="I12" s="77"/>
      <c r="K12" s="75" t="str">
        <f t="shared" si="0"/>
        <v/>
      </c>
      <c r="M12" s="75" t="str">
        <f t="shared" si="3"/>
        <v/>
      </c>
      <c r="N12" s="75" t="str">
        <f t="shared" si="4"/>
        <v/>
      </c>
      <c r="P12" s="79">
        <f t="shared" si="1"/>
        <v>0.10879629629629629</v>
      </c>
      <c r="R12" s="79">
        <f t="shared" si="2"/>
        <v>8.3333333333333329E-2</v>
      </c>
      <c r="S12" s="79">
        <f t="shared" si="6"/>
        <v>0.19212962962962962</v>
      </c>
    </row>
    <row r="13" spans="1:19" x14ac:dyDescent="0.55000000000000004">
      <c r="A13" s="75">
        <v>6042</v>
      </c>
      <c r="B13" s="75" t="s">
        <v>399</v>
      </c>
      <c r="C13" s="75" t="s">
        <v>400</v>
      </c>
      <c r="D13" s="75" t="s">
        <v>400</v>
      </c>
      <c r="E13" s="76">
        <v>63</v>
      </c>
      <c r="F13" s="77"/>
      <c r="G13" s="78">
        <v>500</v>
      </c>
      <c r="H13" s="77"/>
      <c r="I13" s="77"/>
      <c r="K13" s="75" t="str">
        <f t="shared" si="0"/>
        <v/>
      </c>
      <c r="M13" s="75" t="str">
        <f t="shared" si="3"/>
        <v/>
      </c>
      <c r="N13" s="75" t="str">
        <f t="shared" si="4"/>
        <v/>
      </c>
      <c r="P13" s="79">
        <f t="shared" si="1"/>
        <v>0.14583333333333334</v>
      </c>
      <c r="R13" s="79">
        <f t="shared" si="2"/>
        <v>0.13888888888888887</v>
      </c>
      <c r="S13" s="79">
        <f t="shared" si="6"/>
        <v>0.28472222222222221</v>
      </c>
    </row>
    <row r="14" spans="1:19" x14ac:dyDescent="0.55000000000000004">
      <c r="A14" s="75">
        <v>6009</v>
      </c>
      <c r="B14" s="75" t="s">
        <v>401</v>
      </c>
      <c r="C14" s="75" t="s">
        <v>402</v>
      </c>
      <c r="D14" s="75" t="s">
        <v>389</v>
      </c>
      <c r="E14" s="76">
        <v>51</v>
      </c>
      <c r="F14" s="77"/>
      <c r="G14" s="78">
        <v>300</v>
      </c>
      <c r="H14" s="77"/>
      <c r="I14" s="77"/>
      <c r="K14" s="75" t="str">
        <f t="shared" si="0"/>
        <v/>
      </c>
      <c r="M14" s="75" t="str">
        <f t="shared" si="3"/>
        <v/>
      </c>
      <c r="N14" s="75" t="str">
        <f t="shared" si="4"/>
        <v/>
      </c>
      <c r="P14" s="79">
        <f t="shared" si="1"/>
        <v>0.11805555555555557</v>
      </c>
      <c r="R14" s="79">
        <f t="shared" si="2"/>
        <v>8.3333333333333329E-2</v>
      </c>
      <c r="S14" s="79">
        <f t="shared" si="6"/>
        <v>0.2013888888888889</v>
      </c>
    </row>
    <row r="15" spans="1:19" x14ac:dyDescent="0.55000000000000004">
      <c r="A15" s="75">
        <v>6018</v>
      </c>
      <c r="B15" s="75" t="s">
        <v>403</v>
      </c>
      <c r="C15" s="75" t="s">
        <v>404</v>
      </c>
      <c r="D15" s="75" t="s">
        <v>404</v>
      </c>
      <c r="E15" s="76">
        <v>54</v>
      </c>
      <c r="F15" s="77"/>
      <c r="G15" s="78">
        <v>500</v>
      </c>
      <c r="H15" s="77"/>
      <c r="I15" s="77"/>
      <c r="K15" s="75" t="str">
        <f t="shared" si="0"/>
        <v/>
      </c>
      <c r="M15" s="75" t="str">
        <f t="shared" si="3"/>
        <v/>
      </c>
      <c r="N15" s="75" t="str">
        <f t="shared" si="4"/>
        <v/>
      </c>
      <c r="P15" s="79">
        <f t="shared" si="1"/>
        <v>0.125</v>
      </c>
      <c r="R15" s="79">
        <f t="shared" si="2"/>
        <v>0.13888888888888887</v>
      </c>
      <c r="S15" s="79">
        <f t="shared" si="6"/>
        <v>0.26388888888888884</v>
      </c>
    </row>
    <row r="16" spans="1:19" x14ac:dyDescent="0.55000000000000004">
      <c r="A16" s="75">
        <v>6017</v>
      </c>
      <c r="B16" s="75" t="s">
        <v>405</v>
      </c>
      <c r="C16" s="75" t="s">
        <v>404</v>
      </c>
      <c r="D16" s="75" t="s">
        <v>404</v>
      </c>
      <c r="E16" s="76">
        <v>77</v>
      </c>
      <c r="F16" s="77"/>
      <c r="G16" s="78">
        <v>250</v>
      </c>
      <c r="H16" s="77"/>
      <c r="I16" s="77"/>
      <c r="K16" s="75" t="str">
        <f t="shared" si="0"/>
        <v/>
      </c>
      <c r="M16" s="75" t="str">
        <f t="shared" si="3"/>
        <v/>
      </c>
      <c r="N16" s="75" t="str">
        <f t="shared" si="4"/>
        <v/>
      </c>
      <c r="P16" s="79">
        <f t="shared" si="1"/>
        <v>0.17824074074074073</v>
      </c>
      <c r="R16" s="79">
        <f t="shared" si="2"/>
        <v>6.9444444444444434E-2</v>
      </c>
      <c r="S16" s="79">
        <f t="shared" si="6"/>
        <v>0.24768518518518517</v>
      </c>
    </row>
    <row r="17" spans="1:19" x14ac:dyDescent="0.55000000000000004">
      <c r="A17" s="75">
        <v>6016</v>
      </c>
      <c r="B17" s="75" t="s">
        <v>406</v>
      </c>
      <c r="C17" s="75" t="s">
        <v>398</v>
      </c>
      <c r="D17" s="75" t="s">
        <v>398</v>
      </c>
      <c r="E17" s="76">
        <v>59</v>
      </c>
      <c r="F17" s="77"/>
      <c r="G17" s="78">
        <v>550</v>
      </c>
      <c r="H17" s="77"/>
      <c r="I17" s="77"/>
      <c r="K17" s="75" t="str">
        <f t="shared" si="0"/>
        <v/>
      </c>
      <c r="M17" s="75" t="str">
        <f t="shared" si="3"/>
        <v/>
      </c>
      <c r="N17" s="75" t="str">
        <f t="shared" si="4"/>
        <v/>
      </c>
      <c r="P17" s="79">
        <f t="shared" si="1"/>
        <v>0.13657407407407407</v>
      </c>
      <c r="R17" s="79">
        <f t="shared" si="2"/>
        <v>0.15277777777777776</v>
      </c>
      <c r="S17" s="79">
        <f t="shared" si="6"/>
        <v>0.28935185185185186</v>
      </c>
    </row>
    <row r="18" spans="1:19" x14ac:dyDescent="0.55000000000000004">
      <c r="A18" s="75">
        <v>6031</v>
      </c>
      <c r="B18" s="75" t="s">
        <v>407</v>
      </c>
      <c r="C18" s="75" t="s">
        <v>408</v>
      </c>
      <c r="D18" s="75" t="s">
        <v>409</v>
      </c>
      <c r="E18" s="76">
        <v>43</v>
      </c>
      <c r="F18" s="77"/>
      <c r="G18" s="78">
        <v>250</v>
      </c>
      <c r="H18" s="77"/>
      <c r="I18" s="77"/>
      <c r="K18" s="75" t="str">
        <f t="shared" si="0"/>
        <v/>
      </c>
      <c r="M18" s="75" t="str">
        <f t="shared" si="3"/>
        <v/>
      </c>
      <c r="N18" s="75" t="str">
        <f t="shared" si="4"/>
        <v/>
      </c>
      <c r="P18" s="79">
        <f t="shared" si="1"/>
        <v>9.9537037037037035E-2</v>
      </c>
      <c r="R18" s="79">
        <f t="shared" si="2"/>
        <v>6.9444444444444434E-2</v>
      </c>
      <c r="S18" s="79">
        <f t="shared" si="6"/>
        <v>0.16898148148148145</v>
      </c>
    </row>
    <row r="19" spans="1:19" x14ac:dyDescent="0.55000000000000004">
      <c r="A19" s="75">
        <v>6032</v>
      </c>
      <c r="B19" s="75" t="s">
        <v>410</v>
      </c>
      <c r="C19" s="75" t="s">
        <v>411</v>
      </c>
      <c r="D19" s="75" t="s">
        <v>398</v>
      </c>
      <c r="E19" s="76">
        <v>48</v>
      </c>
      <c r="F19" s="77"/>
      <c r="G19" s="78">
        <v>500</v>
      </c>
      <c r="H19" s="77"/>
      <c r="I19" s="77"/>
      <c r="K19" s="75" t="str">
        <f t="shared" si="0"/>
        <v/>
      </c>
      <c r="M19" s="75" t="str">
        <f t="shared" si="3"/>
        <v/>
      </c>
      <c r="N19" s="75" t="str">
        <f t="shared" si="4"/>
        <v/>
      </c>
      <c r="P19" s="79">
        <f t="shared" si="1"/>
        <v>0.1111111111111111</v>
      </c>
      <c r="R19" s="79">
        <f t="shared" si="2"/>
        <v>0.13888888888888887</v>
      </c>
      <c r="S19" s="79">
        <f t="shared" si="6"/>
        <v>0.24999999999999997</v>
      </c>
    </row>
    <row r="20" spans="1:19" x14ac:dyDescent="0.55000000000000004">
      <c r="A20" s="75">
        <v>6044</v>
      </c>
      <c r="B20" s="75" t="s">
        <v>412</v>
      </c>
      <c r="C20" s="75" t="s">
        <v>404</v>
      </c>
      <c r="D20" s="75" t="s">
        <v>398</v>
      </c>
      <c r="E20" s="76">
        <v>42</v>
      </c>
      <c r="F20" s="77"/>
      <c r="G20" s="78">
        <v>250</v>
      </c>
      <c r="H20" s="77"/>
      <c r="I20" s="77"/>
      <c r="K20" s="75" t="str">
        <f t="shared" si="0"/>
        <v/>
      </c>
      <c r="M20" s="75" t="str">
        <f t="shared" si="3"/>
        <v/>
      </c>
      <c r="N20" s="75" t="str">
        <f t="shared" si="4"/>
        <v/>
      </c>
      <c r="P20" s="79">
        <f t="shared" si="1"/>
        <v>9.7222222222222224E-2</v>
      </c>
      <c r="R20" s="79">
        <f t="shared" si="2"/>
        <v>6.9444444444444434E-2</v>
      </c>
      <c r="S20" s="79">
        <f t="shared" si="6"/>
        <v>0.16666666666666666</v>
      </c>
    </row>
    <row r="21" spans="1:19" x14ac:dyDescent="0.55000000000000004">
      <c r="A21" s="75">
        <v>6046</v>
      </c>
      <c r="B21" s="75" t="s">
        <v>413</v>
      </c>
      <c r="C21" s="75" t="s">
        <v>404</v>
      </c>
      <c r="D21" s="75" t="s">
        <v>414</v>
      </c>
      <c r="E21" s="76">
        <v>39</v>
      </c>
      <c r="F21" s="77"/>
      <c r="G21" s="78">
        <v>150</v>
      </c>
      <c r="H21" s="77"/>
      <c r="I21" s="77"/>
      <c r="K21" s="75" t="str">
        <f t="shared" si="0"/>
        <v/>
      </c>
      <c r="M21" s="75" t="str">
        <f t="shared" si="3"/>
        <v/>
      </c>
      <c r="N21" s="75" t="str">
        <f t="shared" si="4"/>
        <v/>
      </c>
      <c r="P21" s="79">
        <f t="shared" si="1"/>
        <v>9.0277777777777776E-2</v>
      </c>
      <c r="R21" s="79">
        <f t="shared" si="2"/>
        <v>4.1666666666666664E-2</v>
      </c>
      <c r="S21" s="79">
        <f t="shared" si="6"/>
        <v>0.13194444444444445</v>
      </c>
    </row>
    <row r="22" spans="1:19" x14ac:dyDescent="0.55000000000000004">
      <c r="A22" s="75">
        <v>6045</v>
      </c>
      <c r="B22" s="75" t="s">
        <v>415</v>
      </c>
      <c r="C22" s="75" t="s">
        <v>404</v>
      </c>
      <c r="D22" s="75" t="s">
        <v>404</v>
      </c>
      <c r="E22" s="76">
        <v>63</v>
      </c>
      <c r="F22" s="77"/>
      <c r="G22" s="78">
        <v>700</v>
      </c>
      <c r="H22" s="77"/>
      <c r="I22" s="77"/>
      <c r="K22" s="75" t="str">
        <f t="shared" si="0"/>
        <v/>
      </c>
      <c r="M22" s="75" t="str">
        <f t="shared" si="3"/>
        <v/>
      </c>
      <c r="N22" s="75" t="str">
        <f t="shared" si="4"/>
        <v/>
      </c>
      <c r="P22" s="79">
        <f t="shared" si="1"/>
        <v>0.14583333333333334</v>
      </c>
      <c r="R22" s="79">
        <f t="shared" si="2"/>
        <v>0.19444444444444445</v>
      </c>
      <c r="S22" s="79">
        <f t="shared" si="6"/>
        <v>0.34027777777777779</v>
      </c>
    </row>
    <row r="23" spans="1:19" x14ac:dyDescent="0.55000000000000004">
      <c r="A23" s="75">
        <v>6043</v>
      </c>
      <c r="B23" s="75" t="s">
        <v>416</v>
      </c>
      <c r="C23" s="75" t="s">
        <v>404</v>
      </c>
      <c r="D23" s="75" t="s">
        <v>404</v>
      </c>
      <c r="E23" s="76">
        <v>47</v>
      </c>
      <c r="F23" s="77"/>
      <c r="G23" s="78">
        <v>500</v>
      </c>
      <c r="H23" s="77"/>
      <c r="I23" s="77"/>
      <c r="K23" s="75" t="str">
        <f t="shared" si="0"/>
        <v/>
      </c>
      <c r="M23" s="75" t="str">
        <f t="shared" si="3"/>
        <v/>
      </c>
      <c r="N23" s="75" t="str">
        <f t="shared" si="4"/>
        <v/>
      </c>
      <c r="P23" s="79">
        <f t="shared" si="1"/>
        <v>0.10879629629629629</v>
      </c>
      <c r="R23" s="79">
        <f t="shared" si="2"/>
        <v>0.13888888888888887</v>
      </c>
      <c r="S23" s="79">
        <f t="shared" si="6"/>
        <v>0.24768518518518517</v>
      </c>
    </row>
    <row r="24" spans="1:19" x14ac:dyDescent="0.55000000000000004">
      <c r="A24" s="75">
        <v>6033</v>
      </c>
      <c r="B24" s="75" t="s">
        <v>417</v>
      </c>
      <c r="C24" s="75" t="s">
        <v>404</v>
      </c>
      <c r="D24" s="75" t="s">
        <v>404</v>
      </c>
      <c r="E24" s="76">
        <v>44</v>
      </c>
      <c r="F24" s="77"/>
      <c r="G24" s="78">
        <v>700</v>
      </c>
      <c r="H24" s="77"/>
      <c r="I24" s="77"/>
      <c r="K24" s="75" t="str">
        <f t="shared" si="0"/>
        <v/>
      </c>
      <c r="M24" s="75" t="str">
        <f t="shared" si="3"/>
        <v/>
      </c>
      <c r="N24" s="75" t="str">
        <f t="shared" si="4"/>
        <v/>
      </c>
      <c r="P24" s="79">
        <f t="shared" si="1"/>
        <v>0.10185185185185186</v>
      </c>
      <c r="R24" s="79">
        <f t="shared" si="2"/>
        <v>0.19444444444444445</v>
      </c>
      <c r="S24" s="79">
        <f t="shared" si="6"/>
        <v>0.29629629629629628</v>
      </c>
    </row>
    <row r="25" spans="1:19" x14ac:dyDescent="0.55000000000000004">
      <c r="A25" s="75">
        <v>6019</v>
      </c>
      <c r="B25" s="75" t="s">
        <v>418</v>
      </c>
      <c r="C25" s="75" t="s">
        <v>419</v>
      </c>
      <c r="D25" s="75" t="s">
        <v>419</v>
      </c>
      <c r="E25" s="76">
        <v>52</v>
      </c>
      <c r="F25" s="77"/>
      <c r="G25" s="78">
        <v>500</v>
      </c>
      <c r="H25" s="77"/>
      <c r="I25" s="77"/>
      <c r="K25" s="75" t="str">
        <f t="shared" si="0"/>
        <v/>
      </c>
      <c r="M25" s="75" t="str">
        <f t="shared" si="3"/>
        <v/>
      </c>
      <c r="N25" s="75" t="str">
        <f t="shared" si="4"/>
        <v/>
      </c>
      <c r="P25" s="79">
        <f t="shared" si="1"/>
        <v>0.12037037037037036</v>
      </c>
      <c r="R25" s="79">
        <f t="shared" si="2"/>
        <v>0.13888888888888887</v>
      </c>
      <c r="S25" s="79">
        <f t="shared" si="6"/>
        <v>0.25925925925925924</v>
      </c>
    </row>
    <row r="26" spans="1:19" x14ac:dyDescent="0.55000000000000004">
      <c r="A26" s="75">
        <v>6020</v>
      </c>
      <c r="B26" s="75" t="s">
        <v>420</v>
      </c>
      <c r="C26" s="75" t="s">
        <v>404</v>
      </c>
      <c r="D26" s="75" t="s">
        <v>421</v>
      </c>
      <c r="E26" s="76">
        <v>36</v>
      </c>
      <c r="F26" s="77"/>
      <c r="G26" s="78">
        <v>150</v>
      </c>
      <c r="H26" s="77"/>
      <c r="I26" s="77"/>
      <c r="K26" s="75" t="str">
        <f t="shared" si="0"/>
        <v/>
      </c>
      <c r="M26" s="75" t="str">
        <f t="shared" si="3"/>
        <v/>
      </c>
      <c r="N26" s="75" t="str">
        <f t="shared" si="4"/>
        <v/>
      </c>
      <c r="P26" s="79">
        <f t="shared" si="1"/>
        <v>8.3333333333333329E-2</v>
      </c>
      <c r="R26" s="79">
        <f t="shared" si="2"/>
        <v>4.1666666666666664E-2</v>
      </c>
      <c r="S26" s="79">
        <f t="shared" si="6"/>
        <v>0.125</v>
      </c>
    </row>
    <row r="27" spans="1:19" x14ac:dyDescent="0.55000000000000004">
      <c r="A27" s="75">
        <v>6002</v>
      </c>
      <c r="B27" s="75" t="s">
        <v>422</v>
      </c>
      <c r="C27" s="75" t="s">
        <v>404</v>
      </c>
      <c r="D27" s="75" t="s">
        <v>404</v>
      </c>
      <c r="E27" s="76">
        <v>55</v>
      </c>
      <c r="F27" s="77"/>
      <c r="G27" s="78">
        <v>200</v>
      </c>
      <c r="H27" s="77"/>
      <c r="I27" s="77"/>
      <c r="K27" s="75" t="str">
        <f t="shared" si="0"/>
        <v/>
      </c>
      <c r="M27" s="75" t="str">
        <f t="shared" si="3"/>
        <v/>
      </c>
      <c r="N27" s="75" t="str">
        <f t="shared" si="4"/>
        <v/>
      </c>
      <c r="P27" s="79">
        <f t="shared" si="1"/>
        <v>0.1273148148148148</v>
      </c>
      <c r="R27" s="79">
        <f t="shared" si="2"/>
        <v>5.5555555555555552E-2</v>
      </c>
      <c r="S27" s="79">
        <f t="shared" si="6"/>
        <v>0.18287037037037035</v>
      </c>
    </row>
    <row r="28" spans="1:19" x14ac:dyDescent="0.55000000000000004">
      <c r="A28" s="75">
        <v>6021</v>
      </c>
      <c r="B28" s="75" t="s">
        <v>423</v>
      </c>
      <c r="C28" s="75" t="s">
        <v>404</v>
      </c>
      <c r="D28" s="75" t="s">
        <v>421</v>
      </c>
      <c r="E28" s="76">
        <v>40</v>
      </c>
      <c r="F28" s="77"/>
      <c r="G28" s="78">
        <v>500</v>
      </c>
      <c r="H28" s="77"/>
      <c r="I28" s="77"/>
      <c r="K28" s="75" t="str">
        <f t="shared" si="0"/>
        <v/>
      </c>
      <c r="M28" s="75" t="str">
        <f t="shared" si="3"/>
        <v/>
      </c>
      <c r="N28" s="75" t="str">
        <f t="shared" si="4"/>
        <v/>
      </c>
      <c r="P28" s="79">
        <f t="shared" si="1"/>
        <v>9.2592592592592601E-2</v>
      </c>
      <c r="R28" s="79">
        <f t="shared" si="2"/>
        <v>0.13888888888888887</v>
      </c>
      <c r="S28" s="79">
        <f t="shared" si="6"/>
        <v>0.23148148148148145</v>
      </c>
    </row>
    <row r="29" spans="1:19" x14ac:dyDescent="0.55000000000000004">
      <c r="A29" s="75">
        <v>6022</v>
      </c>
      <c r="B29" s="75" t="s">
        <v>424</v>
      </c>
      <c r="C29" s="75" t="s">
        <v>421</v>
      </c>
      <c r="D29" s="75" t="s">
        <v>421</v>
      </c>
      <c r="E29" s="76">
        <v>35</v>
      </c>
      <c r="F29" s="77"/>
      <c r="G29" s="78">
        <v>250</v>
      </c>
      <c r="H29" s="77"/>
      <c r="I29" s="77"/>
      <c r="K29" s="75" t="str">
        <f t="shared" si="0"/>
        <v/>
      </c>
      <c r="M29" s="75" t="str">
        <f t="shared" si="3"/>
        <v/>
      </c>
      <c r="N29" s="75" t="str">
        <f t="shared" si="4"/>
        <v/>
      </c>
      <c r="P29" s="79">
        <f t="shared" si="1"/>
        <v>8.1018518518518517E-2</v>
      </c>
      <c r="R29" s="79">
        <f t="shared" si="2"/>
        <v>6.9444444444444434E-2</v>
      </c>
      <c r="S29" s="79">
        <f t="shared" si="6"/>
        <v>0.15046296296296297</v>
      </c>
    </row>
    <row r="30" spans="1:19" x14ac:dyDescent="0.55000000000000004">
      <c r="A30" s="75">
        <v>6026</v>
      </c>
      <c r="B30" s="75" t="s">
        <v>425</v>
      </c>
      <c r="C30" s="75" t="s">
        <v>421</v>
      </c>
      <c r="D30" s="75" t="s">
        <v>421</v>
      </c>
      <c r="E30" s="76">
        <v>41</v>
      </c>
      <c r="F30" s="77"/>
      <c r="G30" s="78">
        <v>200</v>
      </c>
      <c r="H30" s="77"/>
      <c r="I30" s="77"/>
      <c r="K30" s="75" t="str">
        <f t="shared" si="0"/>
        <v/>
      </c>
      <c r="M30" s="75" t="str">
        <f t="shared" si="3"/>
        <v/>
      </c>
      <c r="N30" s="75" t="str">
        <f t="shared" si="4"/>
        <v/>
      </c>
      <c r="P30" s="79">
        <f t="shared" si="1"/>
        <v>9.4907407407407399E-2</v>
      </c>
      <c r="R30" s="79">
        <f t="shared" si="2"/>
        <v>5.5555555555555552E-2</v>
      </c>
      <c r="S30" s="79">
        <f t="shared" si="6"/>
        <v>0.15046296296296297</v>
      </c>
    </row>
    <row r="31" spans="1:19" x14ac:dyDescent="0.55000000000000004">
      <c r="A31" s="75">
        <v>6003</v>
      </c>
      <c r="B31" s="75" t="s">
        <v>426</v>
      </c>
      <c r="C31" s="75" t="s">
        <v>421</v>
      </c>
      <c r="D31" s="75" t="s">
        <v>421</v>
      </c>
      <c r="E31" s="76">
        <v>67</v>
      </c>
      <c r="F31" s="77"/>
      <c r="G31" s="78">
        <v>500</v>
      </c>
      <c r="H31" s="77"/>
      <c r="I31" s="77"/>
      <c r="K31" s="75" t="str">
        <f t="shared" si="0"/>
        <v/>
      </c>
      <c r="M31" s="75" t="str">
        <f t="shared" si="3"/>
        <v/>
      </c>
      <c r="N31" s="75" t="str">
        <f t="shared" si="4"/>
        <v/>
      </c>
      <c r="P31" s="79">
        <f t="shared" si="1"/>
        <v>0.15509259259259259</v>
      </c>
      <c r="R31" s="79">
        <f t="shared" si="2"/>
        <v>0.13888888888888887</v>
      </c>
      <c r="S31" s="79">
        <f t="shared" si="6"/>
        <v>0.29398148148148145</v>
      </c>
    </row>
    <row r="32" spans="1:19" x14ac:dyDescent="0.55000000000000004">
      <c r="A32" s="75">
        <v>6024</v>
      </c>
      <c r="B32" s="75" t="s">
        <v>427</v>
      </c>
      <c r="C32" s="75" t="s">
        <v>428</v>
      </c>
      <c r="D32" s="75" t="s">
        <v>389</v>
      </c>
      <c r="E32" s="76">
        <v>25</v>
      </c>
      <c r="F32" s="77"/>
      <c r="G32" s="78">
        <v>400</v>
      </c>
      <c r="H32" s="77"/>
      <c r="I32" s="77"/>
      <c r="K32" s="75" t="str">
        <f t="shared" si="0"/>
        <v/>
      </c>
      <c r="M32" s="75" t="str">
        <f t="shared" si="3"/>
        <v/>
      </c>
      <c r="N32" s="75" t="str">
        <f t="shared" si="4"/>
        <v/>
      </c>
      <c r="P32" s="79">
        <f t="shared" si="1"/>
        <v>5.7870370370370371E-2</v>
      </c>
      <c r="R32" s="79">
        <f t="shared" si="2"/>
        <v>0.1111111111111111</v>
      </c>
      <c r="S32" s="79">
        <f t="shared" si="6"/>
        <v>0.16898148148148148</v>
      </c>
    </row>
    <row r="33" spans="1:19" x14ac:dyDescent="0.55000000000000004">
      <c r="A33" s="75">
        <v>6025</v>
      </c>
      <c r="B33" s="75" t="s">
        <v>429</v>
      </c>
      <c r="C33" s="75" t="s">
        <v>430</v>
      </c>
      <c r="D33" s="75" t="s">
        <v>430</v>
      </c>
      <c r="E33" s="76">
        <v>64</v>
      </c>
      <c r="F33" s="77"/>
      <c r="G33" s="78">
        <v>100</v>
      </c>
      <c r="H33" s="77"/>
      <c r="I33" s="77"/>
      <c r="K33" s="75" t="str">
        <f t="shared" si="0"/>
        <v/>
      </c>
      <c r="M33" s="75" t="str">
        <f t="shared" si="3"/>
        <v/>
      </c>
      <c r="N33" s="75" t="str">
        <f t="shared" si="4"/>
        <v/>
      </c>
      <c r="P33" s="79">
        <f t="shared" si="1"/>
        <v>0.14814814814814814</v>
      </c>
      <c r="R33" s="79">
        <f t="shared" si="2"/>
        <v>2.7777777777777776E-2</v>
      </c>
      <c r="S33" s="79">
        <f t="shared" si="6"/>
        <v>0.17592592592592593</v>
      </c>
    </row>
    <row r="34" spans="1:19" x14ac:dyDescent="0.55000000000000004">
      <c r="A34" s="75">
        <v>6028</v>
      </c>
      <c r="B34" s="75" t="s">
        <v>431</v>
      </c>
      <c r="C34" s="75" t="s">
        <v>432</v>
      </c>
      <c r="D34" s="75" t="s">
        <v>402</v>
      </c>
      <c r="E34" s="76">
        <v>31</v>
      </c>
      <c r="F34" s="77"/>
      <c r="G34" s="78">
        <v>0</v>
      </c>
      <c r="H34" s="77"/>
      <c r="I34" s="77"/>
      <c r="K34" s="75" t="str">
        <f t="shared" si="0"/>
        <v/>
      </c>
      <c r="M34" s="75" t="str">
        <f t="shared" si="3"/>
        <v/>
      </c>
      <c r="N34" s="75" t="str">
        <f t="shared" si="4"/>
        <v/>
      </c>
      <c r="P34" s="79">
        <f t="shared" si="1"/>
        <v>7.1759259259259259E-2</v>
      </c>
      <c r="R34" s="79">
        <f t="shared" si="2"/>
        <v>0</v>
      </c>
      <c r="S34" s="79">
        <f t="shared" si="6"/>
        <v>7.1759259259259259E-2</v>
      </c>
    </row>
    <row r="35" spans="1:19" x14ac:dyDescent="0.55000000000000004">
      <c r="A35" s="75">
        <v>6040</v>
      </c>
      <c r="B35" s="75" t="s">
        <v>433</v>
      </c>
      <c r="C35" s="75" t="s">
        <v>404</v>
      </c>
      <c r="D35" s="75" t="s">
        <v>421</v>
      </c>
      <c r="E35" s="76">
        <v>51</v>
      </c>
      <c r="F35" s="77"/>
      <c r="G35" s="78">
        <v>600</v>
      </c>
      <c r="H35" s="77"/>
      <c r="I35" s="77"/>
      <c r="K35" s="75" t="str">
        <f t="shared" si="0"/>
        <v/>
      </c>
      <c r="M35" s="75" t="str">
        <f t="shared" si="3"/>
        <v/>
      </c>
      <c r="N35" s="75" t="str">
        <f t="shared" si="4"/>
        <v/>
      </c>
      <c r="P35" s="79">
        <f t="shared" si="1"/>
        <v>0.11805555555555557</v>
      </c>
      <c r="R35" s="79">
        <f t="shared" si="2"/>
        <v>0.16666666666666666</v>
      </c>
      <c r="S35" s="79">
        <f t="shared" si="6"/>
        <v>0.28472222222222221</v>
      </c>
    </row>
    <row r="36" spans="1:19" x14ac:dyDescent="0.55000000000000004">
      <c r="A36" s="75">
        <v>6023</v>
      </c>
      <c r="B36" s="75" t="s">
        <v>434</v>
      </c>
      <c r="C36" s="75" t="s">
        <v>421</v>
      </c>
      <c r="D36" s="75" t="s">
        <v>404</v>
      </c>
      <c r="E36" s="76">
        <v>50</v>
      </c>
      <c r="F36" s="77"/>
      <c r="G36" s="78">
        <v>600</v>
      </c>
      <c r="H36" s="77"/>
      <c r="I36" s="77"/>
      <c r="K36" s="75" t="str">
        <f t="shared" si="0"/>
        <v/>
      </c>
      <c r="M36" s="75" t="str">
        <f t="shared" si="3"/>
        <v/>
      </c>
      <c r="N36" s="75" t="str">
        <f t="shared" si="4"/>
        <v/>
      </c>
      <c r="P36" s="79">
        <f t="shared" si="1"/>
        <v>0.11574074074074074</v>
      </c>
      <c r="R36" s="79">
        <f t="shared" si="2"/>
        <v>0.16666666666666666</v>
      </c>
      <c r="S36" s="79">
        <f t="shared" si="6"/>
        <v>0.28240740740740738</v>
      </c>
    </row>
    <row r="37" spans="1:19" x14ac:dyDescent="0.55000000000000004">
      <c r="A37" s="75">
        <v>6004</v>
      </c>
      <c r="B37" s="75" t="s">
        <v>435</v>
      </c>
      <c r="C37" s="75" t="s">
        <v>436</v>
      </c>
      <c r="D37" s="75" t="s">
        <v>389</v>
      </c>
      <c r="E37" s="76">
        <v>55</v>
      </c>
      <c r="F37" s="77"/>
      <c r="G37" s="78">
        <v>150</v>
      </c>
      <c r="H37" s="77"/>
      <c r="I37" s="77"/>
      <c r="K37" s="75" t="str">
        <f t="shared" si="0"/>
        <v/>
      </c>
      <c r="M37" s="75" t="str">
        <f t="shared" si="3"/>
        <v/>
      </c>
      <c r="N37" s="75" t="str">
        <f t="shared" si="4"/>
        <v/>
      </c>
      <c r="P37" s="79">
        <f t="shared" si="1"/>
        <v>0.1273148148148148</v>
      </c>
      <c r="R37" s="79">
        <f t="shared" si="2"/>
        <v>4.1666666666666664E-2</v>
      </c>
      <c r="S37" s="79">
        <f t="shared" si="6"/>
        <v>0.16898148148148145</v>
      </c>
    </row>
    <row r="38" spans="1:19" x14ac:dyDescent="0.55000000000000004">
      <c r="A38" s="75">
        <v>6039</v>
      </c>
      <c r="B38" s="75" t="s">
        <v>437</v>
      </c>
      <c r="C38" s="75" t="s">
        <v>438</v>
      </c>
      <c r="D38" s="75" t="s">
        <v>439</v>
      </c>
      <c r="E38" s="76">
        <v>49</v>
      </c>
      <c r="F38" s="77"/>
      <c r="G38" s="78">
        <v>550</v>
      </c>
      <c r="H38" s="77"/>
      <c r="I38" s="77"/>
      <c r="K38" s="75" t="str">
        <f t="shared" si="0"/>
        <v/>
      </c>
      <c r="M38" s="75" t="str">
        <f t="shared" si="3"/>
        <v/>
      </c>
      <c r="N38" s="75" t="str">
        <f t="shared" si="4"/>
        <v/>
      </c>
      <c r="P38" s="79">
        <f t="shared" si="1"/>
        <v>0.11342592592592593</v>
      </c>
      <c r="R38" s="79">
        <f t="shared" si="2"/>
        <v>0.15277777777777776</v>
      </c>
      <c r="S38" s="79">
        <f t="shared" si="6"/>
        <v>0.26620370370370372</v>
      </c>
    </row>
    <row r="39" spans="1:19" x14ac:dyDescent="0.55000000000000004">
      <c r="A39" s="75">
        <v>6036</v>
      </c>
      <c r="B39" s="75" t="s">
        <v>440</v>
      </c>
      <c r="C39" s="75" t="s">
        <v>391</v>
      </c>
      <c r="D39" s="75" t="s">
        <v>391</v>
      </c>
      <c r="E39" s="76">
        <v>37</v>
      </c>
      <c r="F39" s="77"/>
      <c r="G39" s="78">
        <v>300</v>
      </c>
      <c r="H39" s="77"/>
      <c r="I39" s="77"/>
      <c r="K39" s="75" t="str">
        <f t="shared" si="0"/>
        <v/>
      </c>
      <c r="M39" s="75" t="str">
        <f t="shared" si="3"/>
        <v/>
      </c>
      <c r="N39" s="75" t="str">
        <f t="shared" si="4"/>
        <v/>
      </c>
      <c r="P39" s="79">
        <f t="shared" si="1"/>
        <v>8.564814814814814E-2</v>
      </c>
      <c r="R39" s="79">
        <f t="shared" si="2"/>
        <v>8.3333333333333329E-2</v>
      </c>
      <c r="S39" s="79">
        <f t="shared" si="6"/>
        <v>0.16898148148148145</v>
      </c>
    </row>
    <row r="40" spans="1:19" x14ac:dyDescent="0.55000000000000004">
      <c r="A40" s="75">
        <v>6014</v>
      </c>
      <c r="B40" s="75" t="s">
        <v>441</v>
      </c>
      <c r="C40" s="75" t="s">
        <v>389</v>
      </c>
      <c r="D40" s="75" t="s">
        <v>430</v>
      </c>
      <c r="E40" s="76">
        <v>39</v>
      </c>
      <c r="F40" s="77"/>
      <c r="G40" s="78">
        <v>350</v>
      </c>
      <c r="H40" s="77"/>
      <c r="I40" s="77"/>
      <c r="K40" s="75" t="str">
        <f t="shared" si="0"/>
        <v/>
      </c>
      <c r="M40" s="75" t="str">
        <f t="shared" si="3"/>
        <v/>
      </c>
      <c r="N40" s="75" t="str">
        <f t="shared" si="4"/>
        <v/>
      </c>
      <c r="P40" s="79">
        <f t="shared" si="1"/>
        <v>9.0277777777777776E-2</v>
      </c>
      <c r="R40" s="79">
        <f t="shared" si="2"/>
        <v>9.7222222222222224E-2</v>
      </c>
      <c r="S40" s="79">
        <f t="shared" si="6"/>
        <v>0.1875</v>
      </c>
    </row>
    <row r="41" spans="1:19" x14ac:dyDescent="0.55000000000000004">
      <c r="A41" s="75">
        <v>6037</v>
      </c>
      <c r="B41" s="75" t="s">
        <v>442</v>
      </c>
      <c r="C41" s="75" t="s">
        <v>430</v>
      </c>
      <c r="D41" s="75" t="s">
        <v>430</v>
      </c>
      <c r="E41" s="76">
        <v>56</v>
      </c>
      <c r="F41" s="77"/>
      <c r="G41" s="78">
        <v>350</v>
      </c>
      <c r="H41" s="77"/>
      <c r="I41" s="77"/>
      <c r="K41" s="75" t="str">
        <f t="shared" si="0"/>
        <v/>
      </c>
      <c r="M41" s="75" t="str">
        <f t="shared" si="3"/>
        <v/>
      </c>
      <c r="N41" s="75" t="str">
        <f t="shared" si="4"/>
        <v/>
      </c>
      <c r="P41" s="79">
        <f t="shared" si="1"/>
        <v>0.12962962962962962</v>
      </c>
      <c r="R41" s="79">
        <f t="shared" si="2"/>
        <v>9.7222222222222224E-2</v>
      </c>
      <c r="S41" s="79">
        <f t="shared" si="6"/>
        <v>0.22685185185185186</v>
      </c>
    </row>
    <row r="42" spans="1:19" x14ac:dyDescent="0.55000000000000004">
      <c r="A42" s="75">
        <v>6015</v>
      </c>
      <c r="B42" s="75" t="s">
        <v>443</v>
      </c>
      <c r="C42" s="75" t="s">
        <v>402</v>
      </c>
      <c r="D42" s="75" t="s">
        <v>402</v>
      </c>
      <c r="E42" s="76">
        <v>54</v>
      </c>
      <c r="F42" s="77"/>
      <c r="G42" s="78">
        <v>250</v>
      </c>
      <c r="H42" s="77"/>
      <c r="I42" s="77"/>
      <c r="K42" s="75" t="str">
        <f t="shared" si="0"/>
        <v/>
      </c>
      <c r="M42" s="75" t="str">
        <f t="shared" si="3"/>
        <v/>
      </c>
      <c r="N42" s="75" t="str">
        <f t="shared" si="4"/>
        <v/>
      </c>
      <c r="P42" s="79">
        <f t="shared" si="1"/>
        <v>0.125</v>
      </c>
      <c r="R42" s="79">
        <f t="shared" si="2"/>
        <v>6.9444444444444434E-2</v>
      </c>
      <c r="S42" s="79">
        <f t="shared" si="6"/>
        <v>0.19444444444444442</v>
      </c>
    </row>
    <row r="43" spans="1:19" x14ac:dyDescent="0.55000000000000004">
      <c r="A43" s="75">
        <v>6038</v>
      </c>
      <c r="B43" s="75" t="s">
        <v>444</v>
      </c>
      <c r="C43" s="75" t="s">
        <v>400</v>
      </c>
      <c r="D43" s="75" t="s">
        <v>439</v>
      </c>
      <c r="E43" s="76">
        <v>63</v>
      </c>
      <c r="F43" s="77"/>
      <c r="G43" s="78">
        <v>350</v>
      </c>
      <c r="H43" s="77"/>
      <c r="I43" s="77"/>
      <c r="K43" s="75" t="str">
        <f t="shared" si="0"/>
        <v/>
      </c>
      <c r="M43" s="75" t="str">
        <f t="shared" si="3"/>
        <v/>
      </c>
      <c r="N43" s="75" t="str">
        <f t="shared" si="4"/>
        <v/>
      </c>
      <c r="P43" s="79">
        <f t="shared" si="1"/>
        <v>0.14583333333333334</v>
      </c>
      <c r="R43" s="79">
        <f t="shared" si="2"/>
        <v>9.7222222222222224E-2</v>
      </c>
      <c r="S43" s="79">
        <f t="shared" si="6"/>
        <v>0.24305555555555558</v>
      </c>
    </row>
    <row r="44" spans="1:19" x14ac:dyDescent="0.55000000000000004">
      <c r="A44" s="75">
        <v>6035</v>
      </c>
      <c r="B44" s="75" t="s">
        <v>445</v>
      </c>
      <c r="C44" s="75" t="s">
        <v>400</v>
      </c>
      <c r="D44" s="75" t="s">
        <v>400</v>
      </c>
      <c r="E44" s="76">
        <v>65</v>
      </c>
      <c r="F44" s="77"/>
      <c r="G44" s="78">
        <v>350</v>
      </c>
      <c r="H44" s="77"/>
      <c r="I44" s="77"/>
      <c r="K44" s="75" t="str">
        <f t="shared" si="0"/>
        <v/>
      </c>
      <c r="M44" s="75" t="str">
        <f t="shared" si="3"/>
        <v/>
      </c>
      <c r="N44" s="75" t="str">
        <f t="shared" si="4"/>
        <v/>
      </c>
      <c r="P44" s="79">
        <f t="shared" si="1"/>
        <v>0.15046296296296297</v>
      </c>
      <c r="R44" s="79">
        <f t="shared" si="2"/>
        <v>9.7222222222222224E-2</v>
      </c>
      <c r="S44" s="79">
        <f t="shared" si="6"/>
        <v>0.24768518518518517</v>
      </c>
    </row>
    <row r="45" spans="1:19" x14ac:dyDescent="0.55000000000000004">
      <c r="A45" s="75">
        <v>6034</v>
      </c>
      <c r="B45" s="75" t="s">
        <v>446</v>
      </c>
      <c r="C45" s="75" t="s">
        <v>447</v>
      </c>
      <c r="D45" s="75" t="s">
        <v>402</v>
      </c>
      <c r="E45" s="76">
        <v>65</v>
      </c>
      <c r="F45" s="77"/>
      <c r="G45" s="78">
        <v>1050</v>
      </c>
      <c r="H45" s="77"/>
      <c r="I45" s="77"/>
      <c r="K45" s="75" t="str">
        <f t="shared" si="0"/>
        <v/>
      </c>
      <c r="M45" s="75" t="str">
        <f t="shared" si="3"/>
        <v/>
      </c>
      <c r="N45" s="75" t="str">
        <f t="shared" si="4"/>
        <v/>
      </c>
      <c r="P45" s="79">
        <f t="shared" si="1"/>
        <v>0.15046296296296297</v>
      </c>
      <c r="R45" s="79">
        <f t="shared" si="2"/>
        <v>0.29166666666666669</v>
      </c>
      <c r="S45" s="79">
        <f t="shared" si="6"/>
        <v>0.44212962962962965</v>
      </c>
    </row>
    <row r="46" spans="1:19" x14ac:dyDescent="0.55000000000000004">
      <c r="A46" s="75">
        <v>6010</v>
      </c>
      <c r="B46" s="75" t="s">
        <v>448</v>
      </c>
      <c r="C46" s="75" t="s">
        <v>449</v>
      </c>
      <c r="D46" s="75" t="s">
        <v>449</v>
      </c>
      <c r="E46" s="76">
        <v>78</v>
      </c>
      <c r="F46" s="77"/>
      <c r="G46" s="78">
        <v>350</v>
      </c>
      <c r="H46" s="77"/>
      <c r="I46" s="77"/>
      <c r="K46" s="75" t="str">
        <f t="shared" si="0"/>
        <v/>
      </c>
      <c r="M46" s="75" t="str">
        <f t="shared" si="3"/>
        <v/>
      </c>
      <c r="N46" s="75" t="str">
        <f t="shared" si="4"/>
        <v/>
      </c>
      <c r="P46" s="79">
        <f t="shared" si="1"/>
        <v>0.18055555555555555</v>
      </c>
      <c r="R46" s="79">
        <f t="shared" si="2"/>
        <v>9.7222222222222224E-2</v>
      </c>
      <c r="S46" s="79">
        <f t="shared" si="6"/>
        <v>0.27777777777777779</v>
      </c>
    </row>
    <row r="47" spans="1:19" x14ac:dyDescent="0.55000000000000004">
      <c r="A47" s="75">
        <v>6011</v>
      </c>
      <c r="B47" s="75" t="s">
        <v>450</v>
      </c>
      <c r="C47" s="75" t="s">
        <v>398</v>
      </c>
      <c r="D47" s="75" t="s">
        <v>430</v>
      </c>
      <c r="E47" s="76">
        <v>51</v>
      </c>
      <c r="F47" s="77"/>
      <c r="G47" s="78">
        <v>400</v>
      </c>
      <c r="H47" s="77"/>
      <c r="I47" s="77"/>
      <c r="K47" s="75" t="str">
        <f t="shared" si="0"/>
        <v/>
      </c>
      <c r="M47" s="75" t="str">
        <f t="shared" si="3"/>
        <v/>
      </c>
      <c r="N47" s="75" t="str">
        <f t="shared" si="4"/>
        <v/>
      </c>
      <c r="P47" s="79">
        <f t="shared" si="1"/>
        <v>0.11805555555555557</v>
      </c>
      <c r="R47" s="79">
        <f t="shared" si="2"/>
        <v>0.1111111111111111</v>
      </c>
      <c r="S47" s="79">
        <f t="shared" si="6"/>
        <v>0.22916666666666669</v>
      </c>
    </row>
    <row r="48" spans="1:19" x14ac:dyDescent="0.55000000000000004">
      <c r="A48" s="75">
        <v>6012</v>
      </c>
      <c r="B48" s="75" t="s">
        <v>451</v>
      </c>
      <c r="C48" s="75" t="s">
        <v>404</v>
      </c>
      <c r="D48" s="75" t="s">
        <v>404</v>
      </c>
      <c r="E48" s="76">
        <v>54</v>
      </c>
      <c r="F48" s="77"/>
      <c r="G48" s="78">
        <v>300</v>
      </c>
      <c r="H48" s="77"/>
      <c r="I48" s="77"/>
      <c r="K48" s="75" t="str">
        <f t="shared" si="0"/>
        <v/>
      </c>
      <c r="M48" s="75" t="str">
        <f t="shared" si="3"/>
        <v/>
      </c>
      <c r="N48" s="75" t="str">
        <f t="shared" si="4"/>
        <v/>
      </c>
      <c r="P48" s="79">
        <f t="shared" si="1"/>
        <v>0.125</v>
      </c>
      <c r="R48" s="79">
        <f t="shared" si="2"/>
        <v>8.3333333333333329E-2</v>
      </c>
      <c r="S48" s="79">
        <f t="shared" si="6"/>
        <v>0.20833333333333331</v>
      </c>
    </row>
    <row r="49" spans="1:19" x14ac:dyDescent="0.55000000000000004">
      <c r="A49" s="75">
        <v>6027</v>
      </c>
      <c r="B49" s="75" t="s">
        <v>452</v>
      </c>
      <c r="C49" s="75" t="s">
        <v>421</v>
      </c>
      <c r="D49" s="75" t="s">
        <v>398</v>
      </c>
      <c r="E49" s="76">
        <v>67</v>
      </c>
      <c r="F49" s="77"/>
      <c r="G49" s="78">
        <v>650</v>
      </c>
      <c r="H49" s="77"/>
      <c r="I49" s="77"/>
      <c r="K49" s="75" t="str">
        <f t="shared" si="0"/>
        <v/>
      </c>
      <c r="M49" s="75" t="str">
        <f t="shared" si="3"/>
        <v/>
      </c>
      <c r="N49" s="75" t="str">
        <f t="shared" si="4"/>
        <v/>
      </c>
      <c r="P49" s="79">
        <f t="shared" si="1"/>
        <v>0.15509259259259259</v>
      </c>
      <c r="R49" s="79">
        <f t="shared" si="2"/>
        <v>0.18055555555555558</v>
      </c>
      <c r="S49" s="79">
        <f t="shared" si="6"/>
        <v>0.33564814814814814</v>
      </c>
    </row>
    <row r="50" spans="1:19" x14ac:dyDescent="0.55000000000000004">
      <c r="A50" s="75">
        <v>6013</v>
      </c>
      <c r="B50" s="75" t="s">
        <v>453</v>
      </c>
      <c r="C50" s="75" t="s">
        <v>454</v>
      </c>
      <c r="D50" s="75" t="s">
        <v>454</v>
      </c>
      <c r="E50" s="76">
        <v>60</v>
      </c>
      <c r="F50" s="77"/>
      <c r="G50" s="78">
        <v>150</v>
      </c>
      <c r="H50" s="77"/>
      <c r="I50" s="77"/>
      <c r="K50" s="75" t="str">
        <f t="shared" si="0"/>
        <v/>
      </c>
      <c r="M50" s="75" t="str">
        <f t="shared" si="3"/>
        <v/>
      </c>
      <c r="N50" s="75" t="str">
        <f t="shared" si="4"/>
        <v/>
      </c>
      <c r="P50" s="79">
        <f t="shared" si="1"/>
        <v>0.1388888888888889</v>
      </c>
      <c r="R50" s="79">
        <f t="shared" si="2"/>
        <v>4.1666666666666664E-2</v>
      </c>
      <c r="S50" s="79">
        <f t="shared" si="6"/>
        <v>0.18055555555555555</v>
      </c>
    </row>
  </sheetData>
  <conditionalFormatting sqref="K6:N50">
    <cfRule type="containsText" dxfId="13" priority="1" operator="containsText" text="falsch">
      <formula>NOT(ISERROR(SEARCH("falsch",K6)))</formula>
    </cfRule>
    <cfRule type="containsText" dxfId="12" priority="2" operator="containsText" text="richtig">
      <formula>NOT(ISERROR(SEARCH("richtig",K6)))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"/>
  <sheetViews>
    <sheetView zoomScale="150" zoomScaleNormal="150" workbookViewId="0"/>
  </sheetViews>
  <sheetFormatPr baseColWidth="10" defaultRowHeight="14.25" x14ac:dyDescent="0.45"/>
  <cols>
    <col min="1" max="1" width="15" style="17" customWidth="1"/>
    <col min="2" max="2" width="17.73046875" style="17" bestFit="1" customWidth="1"/>
    <col min="3" max="6" width="10.6640625" style="17"/>
    <col min="7" max="7" width="15.3984375" style="17" bestFit="1" customWidth="1"/>
    <col min="8" max="16384" width="10.6640625" style="17"/>
  </cols>
  <sheetData>
    <row r="1" spans="1:11" x14ac:dyDescent="0.45">
      <c r="A1" s="47" t="s">
        <v>539</v>
      </c>
      <c r="B1" s="46" t="s">
        <v>555</v>
      </c>
      <c r="C1" s="46" t="s">
        <v>547</v>
      </c>
      <c r="D1" s="46"/>
      <c r="E1" s="46"/>
      <c r="F1" s="46"/>
      <c r="G1" s="46"/>
      <c r="H1" s="46"/>
    </row>
    <row r="2" spans="1:11" x14ac:dyDescent="0.45">
      <c r="A2" s="47"/>
      <c r="B2" s="47"/>
      <c r="C2" s="83" t="s">
        <v>554</v>
      </c>
      <c r="D2" s="46"/>
      <c r="E2" s="46"/>
      <c r="F2" s="82"/>
      <c r="G2" s="82"/>
      <c r="H2" s="46"/>
    </row>
    <row r="3" spans="1:11" x14ac:dyDescent="0.45">
      <c r="A3" s="47"/>
      <c r="B3" s="46" t="s">
        <v>542</v>
      </c>
      <c r="C3" s="46" t="s">
        <v>541</v>
      </c>
      <c r="D3" s="46"/>
      <c r="E3" s="46"/>
      <c r="F3" s="46"/>
      <c r="G3" s="46"/>
      <c r="H3" s="46"/>
    </row>
    <row r="4" spans="1:11" x14ac:dyDescent="0.45">
      <c r="A4" s="47"/>
      <c r="B4" s="46" t="s">
        <v>543</v>
      </c>
      <c r="C4" s="46" t="s">
        <v>548</v>
      </c>
      <c r="D4" s="46"/>
      <c r="E4" s="46"/>
      <c r="F4" s="46"/>
      <c r="G4" s="46"/>
      <c r="H4" s="46"/>
    </row>
    <row r="5" spans="1:11" x14ac:dyDescent="0.45">
      <c r="A5" s="47"/>
      <c r="B5" s="46" t="s">
        <v>545</v>
      </c>
      <c r="C5" s="46" t="s">
        <v>546</v>
      </c>
      <c r="D5" s="46"/>
      <c r="E5" s="46"/>
      <c r="F5" s="46"/>
      <c r="G5" s="46"/>
      <c r="H5" s="46"/>
    </row>
    <row r="6" spans="1:11" x14ac:dyDescent="0.45">
      <c r="A6" s="35"/>
      <c r="B6" s="35"/>
      <c r="C6" s="35"/>
      <c r="D6" s="35"/>
      <c r="E6" s="35"/>
      <c r="F6" s="35"/>
      <c r="G6" s="36" t="s">
        <v>537</v>
      </c>
      <c r="H6" s="37" t="s">
        <v>531</v>
      </c>
    </row>
    <row r="7" spans="1:11" x14ac:dyDescent="0.45">
      <c r="A7" s="36" t="s">
        <v>526</v>
      </c>
      <c r="B7" s="36" t="s">
        <v>527</v>
      </c>
      <c r="C7" s="36" t="s">
        <v>528</v>
      </c>
      <c r="D7" s="36" t="s">
        <v>529</v>
      </c>
      <c r="E7" s="36" t="s">
        <v>530</v>
      </c>
      <c r="F7" s="35"/>
      <c r="G7" s="36" t="s">
        <v>538</v>
      </c>
      <c r="H7" s="38">
        <v>1.4999999999999999E-2</v>
      </c>
    </row>
    <row r="8" spans="1:11" x14ac:dyDescent="0.45">
      <c r="A8" s="39">
        <f ca="1">DATE(YEAR(TODAY()),1,1)</f>
        <v>43101</v>
      </c>
      <c r="B8" s="40" t="s">
        <v>535</v>
      </c>
      <c r="C8" s="40"/>
      <c r="D8" s="40"/>
      <c r="E8" s="41">
        <v>24730</v>
      </c>
      <c r="G8" s="42"/>
      <c r="H8" s="43"/>
    </row>
    <row r="9" spans="1:11" x14ac:dyDescent="0.45">
      <c r="A9" s="39">
        <f ca="1">A14-320</f>
        <v>43145</v>
      </c>
      <c r="B9" s="40" t="s">
        <v>533</v>
      </c>
      <c r="C9" s="41">
        <v>6160</v>
      </c>
      <c r="D9" s="41">
        <v>0</v>
      </c>
      <c r="E9" s="41">
        <f>E8+C9-D9</f>
        <v>30890</v>
      </c>
      <c r="G9" s="67"/>
      <c r="H9" s="41" t="str">
        <f>IF(G9="","",E8*$H$7/360*G9)</f>
        <v/>
      </c>
      <c r="J9" s="17" t="str">
        <f>IF(G9="","",IF(G9=G53,"richtig","falsch"))</f>
        <v/>
      </c>
    </row>
    <row r="10" spans="1:11" x14ac:dyDescent="0.45">
      <c r="A10" s="39">
        <f ca="1">A14-230</f>
        <v>43235</v>
      </c>
      <c r="B10" s="40" t="s">
        <v>534</v>
      </c>
      <c r="C10" s="41">
        <v>0</v>
      </c>
      <c r="D10" s="41">
        <v>1800</v>
      </c>
      <c r="E10" s="41">
        <f>E9+C10-D10</f>
        <v>29090</v>
      </c>
      <c r="G10" s="67"/>
      <c r="H10" s="41" t="str">
        <f t="shared" ref="H10:H13" si="0">IF(G10="","",E9*$H$7/360*G10)</f>
        <v/>
      </c>
      <c r="J10" s="17" t="str">
        <f t="shared" ref="J10:J13" si="1">IF(G10="","",IF(G10=G54,"richtig","falsch"))</f>
        <v/>
      </c>
    </row>
    <row r="11" spans="1:11" x14ac:dyDescent="0.45">
      <c r="A11" s="39">
        <f ca="1">A14-123</f>
        <v>43342</v>
      </c>
      <c r="B11" s="40" t="s">
        <v>533</v>
      </c>
      <c r="C11" s="41">
        <v>17400</v>
      </c>
      <c r="D11" s="41">
        <v>0</v>
      </c>
      <c r="E11" s="41">
        <f t="shared" ref="E11:E13" si="2">E10+C11-D11</f>
        <v>46490</v>
      </c>
      <c r="G11" s="67"/>
      <c r="H11" s="41" t="str">
        <f t="shared" si="0"/>
        <v/>
      </c>
      <c r="J11" s="17" t="str">
        <f t="shared" si="1"/>
        <v/>
      </c>
    </row>
    <row r="12" spans="1:11" x14ac:dyDescent="0.45">
      <c r="A12" s="39">
        <f ca="1">A14-55</f>
        <v>43410</v>
      </c>
      <c r="B12" s="40" t="s">
        <v>533</v>
      </c>
      <c r="C12" s="41">
        <v>8560</v>
      </c>
      <c r="D12" s="41">
        <v>0</v>
      </c>
      <c r="E12" s="41">
        <f t="shared" si="2"/>
        <v>55050</v>
      </c>
      <c r="G12" s="67"/>
      <c r="H12" s="41" t="str">
        <f t="shared" si="0"/>
        <v/>
      </c>
      <c r="J12" s="17" t="str">
        <f t="shared" si="1"/>
        <v/>
      </c>
    </row>
    <row r="13" spans="1:11" x14ac:dyDescent="0.45">
      <c r="A13" s="39">
        <f ca="1">A14-43</f>
        <v>43422</v>
      </c>
      <c r="B13" s="40" t="s">
        <v>534</v>
      </c>
      <c r="C13" s="41">
        <v>0</v>
      </c>
      <c r="D13" s="41">
        <v>3120</v>
      </c>
      <c r="E13" s="41">
        <f t="shared" si="2"/>
        <v>51930</v>
      </c>
      <c r="G13" s="67"/>
      <c r="H13" s="41" t="str">
        <f t="shared" si="0"/>
        <v/>
      </c>
      <c r="J13" s="17" t="str">
        <f t="shared" si="1"/>
        <v/>
      </c>
    </row>
    <row r="14" spans="1:11" x14ac:dyDescent="0.45">
      <c r="A14" s="39">
        <f ca="1">DATE(YEAR(TODAY()),12,31)</f>
        <v>43465</v>
      </c>
      <c r="B14" s="40" t="s">
        <v>531</v>
      </c>
      <c r="C14" s="66"/>
      <c r="D14" s="41"/>
      <c r="E14" s="41">
        <f>E13+C14-D14</f>
        <v>51930</v>
      </c>
      <c r="G14" s="67"/>
      <c r="H14" s="41" t="str">
        <f t="shared" ref="H14" si="3">IF(G14="","",E13*$H$7/360*G14)</f>
        <v/>
      </c>
    </row>
    <row r="15" spans="1:11" s="88" customFormat="1" ht="20.25" customHeight="1" x14ac:dyDescent="0.35">
      <c r="A15" s="84">
        <f ca="1">A14</f>
        <v>43465</v>
      </c>
      <c r="B15" s="85" t="s">
        <v>532</v>
      </c>
      <c r="C15" s="86"/>
      <c r="D15" s="68"/>
      <c r="E15" s="87">
        <f>E14+C15-D15</f>
        <v>51930</v>
      </c>
      <c r="G15" s="44" t="s">
        <v>536</v>
      </c>
      <c r="H15" s="68"/>
      <c r="K15" s="88" t="str">
        <f>IF(H15="","",IF(H15=H59,"richtig","falsch"))</f>
        <v/>
      </c>
    </row>
    <row r="16" spans="1:11" x14ac:dyDescent="0.45">
      <c r="A16" s="40"/>
      <c r="B16" s="45">
        <v>0.35</v>
      </c>
      <c r="C16" s="40"/>
      <c r="D16" s="40"/>
      <c r="E16" s="40"/>
    </row>
    <row r="18" spans="3:4" x14ac:dyDescent="0.45">
      <c r="C18" s="17" t="str">
        <f>IF(C14="","",IF(C14=C58,"richtig","falsch"))</f>
        <v/>
      </c>
    </row>
    <row r="19" spans="3:4" x14ac:dyDescent="0.45">
      <c r="D19" s="17" t="str">
        <f>IF(D15="","",IF(D15=D59,"richtig","falsch"))</f>
        <v/>
      </c>
    </row>
    <row r="45" spans="1:3" s="46" customFormat="1" x14ac:dyDescent="0.45">
      <c r="A45" s="46" t="s">
        <v>539</v>
      </c>
      <c r="B45" s="46" t="s">
        <v>555</v>
      </c>
      <c r="C45" s="46" t="s">
        <v>540</v>
      </c>
    </row>
    <row r="46" spans="1:3" s="46" customFormat="1" x14ac:dyDescent="0.45">
      <c r="A46" s="47"/>
      <c r="B46" s="46" t="s">
        <v>542</v>
      </c>
      <c r="C46" s="46" t="s">
        <v>541</v>
      </c>
    </row>
    <row r="47" spans="1:3" s="46" customFormat="1" x14ac:dyDescent="0.45">
      <c r="A47" s="47"/>
      <c r="B47" s="46" t="s">
        <v>543</v>
      </c>
      <c r="C47" s="46" t="s">
        <v>544</v>
      </c>
    </row>
    <row r="48" spans="1:3" s="46" customFormat="1" x14ac:dyDescent="0.45">
      <c r="A48" s="47"/>
      <c r="B48" s="46" t="s">
        <v>545</v>
      </c>
      <c r="C48" s="46" t="s">
        <v>546</v>
      </c>
    </row>
    <row r="49" spans="1:8" s="46" customFormat="1" x14ac:dyDescent="0.45">
      <c r="A49" s="47"/>
    </row>
    <row r="50" spans="1:8" s="46" customFormat="1" x14ac:dyDescent="0.45">
      <c r="G50" s="48" t="s">
        <v>537</v>
      </c>
      <c r="H50" s="49" t="s">
        <v>531</v>
      </c>
    </row>
    <row r="51" spans="1:8" s="46" customFormat="1" x14ac:dyDescent="0.45">
      <c r="A51" s="50" t="s">
        <v>526</v>
      </c>
      <c r="B51" s="50" t="s">
        <v>527</v>
      </c>
      <c r="C51" s="50" t="s">
        <v>528</v>
      </c>
      <c r="D51" s="50" t="s">
        <v>529</v>
      </c>
      <c r="E51" s="50" t="s">
        <v>530</v>
      </c>
      <c r="G51" s="51" t="s">
        <v>538</v>
      </c>
      <c r="H51" s="52">
        <v>1.4999999999999999E-2</v>
      </c>
    </row>
    <row r="52" spans="1:8" s="46" customFormat="1" x14ac:dyDescent="0.45">
      <c r="A52" s="53">
        <f ca="1">DATE(YEAR(TODAY()),1,1)</f>
        <v>43101</v>
      </c>
      <c r="B52" s="54" t="s">
        <v>535</v>
      </c>
      <c r="C52" s="54"/>
      <c r="D52" s="54"/>
      <c r="E52" s="55">
        <v>24730</v>
      </c>
      <c r="G52" s="51"/>
      <c r="H52" s="52"/>
    </row>
    <row r="53" spans="1:8" s="46" customFormat="1" x14ac:dyDescent="0.45">
      <c r="A53" s="53">
        <f ca="1">A58-320</f>
        <v>43145</v>
      </c>
      <c r="B53" s="54" t="s">
        <v>533</v>
      </c>
      <c r="C53" s="55">
        <v>6160</v>
      </c>
      <c r="D53" s="55">
        <v>0</v>
      </c>
      <c r="E53" s="55">
        <f>E52+C53-D53</f>
        <v>30890</v>
      </c>
      <c r="G53" s="56">
        <f ca="1">DAYS360(A52,A53,TRUE)</f>
        <v>43</v>
      </c>
      <c r="H53" s="55">
        <f ca="1">IF(G53="","",E52*$H$7/360*G53)</f>
        <v>44.307916666666664</v>
      </c>
    </row>
    <row r="54" spans="1:8" s="46" customFormat="1" x14ac:dyDescent="0.45">
      <c r="A54" s="53">
        <f ca="1">A58-230</f>
        <v>43235</v>
      </c>
      <c r="B54" s="54" t="s">
        <v>534</v>
      </c>
      <c r="C54" s="55">
        <v>0</v>
      </c>
      <c r="D54" s="55">
        <v>1800</v>
      </c>
      <c r="E54" s="55">
        <f>E53+C54-D54</f>
        <v>29090</v>
      </c>
      <c r="G54" s="56">
        <f t="shared" ref="G54:G58" ca="1" si="4">DAYS360(A53,A54,TRUE)</f>
        <v>91</v>
      </c>
      <c r="H54" s="55">
        <f t="shared" ref="H54:H57" ca="1" si="5">IF(G54="","",E53*$H$7/360*G54)</f>
        <v>117.12458333333332</v>
      </c>
    </row>
    <row r="55" spans="1:8" s="46" customFormat="1" x14ac:dyDescent="0.45">
      <c r="A55" s="53">
        <f ca="1">A58-123</f>
        <v>43342</v>
      </c>
      <c r="B55" s="54" t="s">
        <v>533</v>
      </c>
      <c r="C55" s="55">
        <v>17400</v>
      </c>
      <c r="D55" s="55">
        <v>0</v>
      </c>
      <c r="E55" s="55">
        <f t="shared" ref="E55:E57" si="6">E54+C55-D55</f>
        <v>46490</v>
      </c>
      <c r="G55" s="56">
        <f t="shared" ca="1" si="4"/>
        <v>105</v>
      </c>
      <c r="H55" s="55">
        <f t="shared" ca="1" si="5"/>
        <v>127.26874999999998</v>
      </c>
    </row>
    <row r="56" spans="1:8" s="46" customFormat="1" x14ac:dyDescent="0.45">
      <c r="A56" s="53">
        <f ca="1">A58-55</f>
        <v>43410</v>
      </c>
      <c r="B56" s="54" t="s">
        <v>533</v>
      </c>
      <c r="C56" s="55">
        <v>8560</v>
      </c>
      <c r="D56" s="55">
        <v>0</v>
      </c>
      <c r="E56" s="55">
        <f t="shared" si="6"/>
        <v>55050</v>
      </c>
      <c r="G56" s="56">
        <f t="shared" ca="1" si="4"/>
        <v>66</v>
      </c>
      <c r="H56" s="55">
        <f t="shared" ca="1" si="5"/>
        <v>127.84750000000001</v>
      </c>
    </row>
    <row r="57" spans="1:8" s="46" customFormat="1" x14ac:dyDescent="0.45">
      <c r="A57" s="53">
        <f ca="1">A58-43</f>
        <v>43422</v>
      </c>
      <c r="B57" s="54" t="s">
        <v>534</v>
      </c>
      <c r="C57" s="55">
        <v>0</v>
      </c>
      <c r="D57" s="55">
        <v>3120</v>
      </c>
      <c r="E57" s="55">
        <f t="shared" si="6"/>
        <v>51930</v>
      </c>
      <c r="G57" s="56">
        <f t="shared" ca="1" si="4"/>
        <v>12</v>
      </c>
      <c r="H57" s="55">
        <f t="shared" ca="1" si="5"/>
        <v>27.525000000000002</v>
      </c>
    </row>
    <row r="58" spans="1:8" s="46" customFormat="1" x14ac:dyDescent="0.45">
      <c r="A58" s="53">
        <f ca="1">DATE(YEAR(TODAY()),12,31)</f>
        <v>43465</v>
      </c>
      <c r="B58" s="54" t="s">
        <v>531</v>
      </c>
      <c r="C58" s="57">
        <f ca="1">H59</f>
        <v>534.95124999999996</v>
      </c>
      <c r="D58" s="55"/>
      <c r="E58" s="55">
        <f ca="1">E57+C58-D58</f>
        <v>52464.951249999998</v>
      </c>
      <c r="G58" s="56">
        <f t="shared" ca="1" si="4"/>
        <v>42</v>
      </c>
      <c r="H58" s="55">
        <f t="shared" ref="H58" ca="1" si="7">IF(G58="","",E57*$H$7/360*G58)</f>
        <v>90.877499999999998</v>
      </c>
    </row>
    <row r="59" spans="1:8" s="46" customFormat="1" x14ac:dyDescent="0.45">
      <c r="A59" s="60">
        <f ca="1">A58</f>
        <v>43465</v>
      </c>
      <c r="B59" s="61" t="s">
        <v>532</v>
      </c>
      <c r="C59" s="62"/>
      <c r="D59" s="63">
        <f ca="1">C58*B60</f>
        <v>187.23293749999996</v>
      </c>
      <c r="E59" s="63">
        <f t="shared" ref="E59" ca="1" si="8">E58+C59-D59</f>
        <v>52277.718312500001</v>
      </c>
      <c r="G59" s="58" t="s">
        <v>536</v>
      </c>
      <c r="H59" s="59">
        <f ca="1">SUM(H53:H58)</f>
        <v>534.95124999999996</v>
      </c>
    </row>
    <row r="60" spans="1:8" s="46" customFormat="1" x14ac:dyDescent="0.45">
      <c r="A60" s="64"/>
      <c r="B60" s="65">
        <v>0.35</v>
      </c>
      <c r="C60" s="64"/>
      <c r="D60" s="64"/>
      <c r="E60" s="64"/>
    </row>
  </sheetData>
  <conditionalFormatting sqref="J9">
    <cfRule type="containsText" dxfId="9" priority="9" operator="containsText" text="falsch">
      <formula>NOT(ISERROR(SEARCH("falsch",J9)))</formula>
    </cfRule>
    <cfRule type="containsText" dxfId="8" priority="10" operator="containsText" text="richtig">
      <formula>NOT(ISERROR(SEARCH("richtig",J9)))</formula>
    </cfRule>
  </conditionalFormatting>
  <conditionalFormatting sqref="J10:J13">
    <cfRule type="containsText" dxfId="7" priority="7" operator="containsText" text="falsch">
      <formula>NOT(ISERROR(SEARCH("falsch",J10)))</formula>
    </cfRule>
    <cfRule type="containsText" dxfId="6" priority="8" operator="containsText" text="richtig">
      <formula>NOT(ISERROR(SEARCH("richtig",J10)))</formula>
    </cfRule>
  </conditionalFormatting>
  <conditionalFormatting sqref="K15">
    <cfRule type="containsText" dxfId="5" priority="5" operator="containsText" text="falsch">
      <formula>NOT(ISERROR(SEARCH("falsch",K15)))</formula>
    </cfRule>
    <cfRule type="containsText" dxfId="4" priority="6" operator="containsText" text="richtig">
      <formula>NOT(ISERROR(SEARCH("richtig",K15)))</formula>
    </cfRule>
  </conditionalFormatting>
  <conditionalFormatting sqref="C18">
    <cfRule type="containsText" dxfId="3" priority="3" operator="containsText" text="falsch">
      <formula>NOT(ISERROR(SEARCH("falsch",C18)))</formula>
    </cfRule>
    <cfRule type="containsText" dxfId="2" priority="4" operator="containsText" text="richtig">
      <formula>NOT(ISERROR(SEARCH("richtig",C18)))</formula>
    </cfRule>
  </conditionalFormatting>
  <conditionalFormatting sqref="D19">
    <cfRule type="containsText" dxfId="1" priority="1" operator="containsText" text="falsch">
      <formula>NOT(ISERROR(SEARCH("falsch",D19)))</formula>
    </cfRule>
    <cfRule type="containsText" dxfId="0" priority="2" operator="containsText" text="richtig">
      <formula>NOT(ISERROR(SEARCH("richtig",D19)))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Alter</vt:lpstr>
      <vt:lpstr>Crosslauf</vt:lpstr>
      <vt:lpstr>Velotour</vt:lpstr>
      <vt:lpstr>Zinsen</vt:lpstr>
    </vt:vector>
  </TitlesOfParts>
  <Company>Cluster 06 BLD 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</dc:creator>
  <cp:lastModifiedBy>Jürg Lippuner</cp:lastModifiedBy>
  <cp:lastPrinted>2014-06-19T06:04:46Z</cp:lastPrinted>
  <dcterms:created xsi:type="dcterms:W3CDTF">2014-06-18T19:06:12Z</dcterms:created>
  <dcterms:modified xsi:type="dcterms:W3CDTF">2018-06-20T13:59:08Z</dcterms:modified>
</cp:coreProperties>
</file>