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l06.ch\MIT\LippunerJ\Desktop\"/>
    </mc:Choice>
  </mc:AlternateContent>
  <bookViews>
    <workbookView xWindow="0" yWindow="0" windowWidth="20520" windowHeight="9180"/>
  </bookViews>
  <sheets>
    <sheet name="Projektplan" sheetId="2" r:id="rId1"/>
    <sheet name="Geschwindigkeit" sheetId="3" r:id="rId2"/>
    <sheet name="Datumsfunktionen" sheetId="5" r:id="rId3"/>
    <sheet name="Datumsfunktionen_Lösungen" sheetId="6" state="hidden" r:id="rId4"/>
  </sheets>
  <calcPr calcId="162913"/>
</workbook>
</file>

<file path=xl/calcChain.xml><?xml version="1.0" encoding="utf-8"?>
<calcChain xmlns="http://schemas.openxmlformats.org/spreadsheetml/2006/main">
  <c r="G6" i="3" l="1"/>
  <c r="G7" i="3"/>
  <c r="G8" i="3"/>
  <c r="G10" i="3"/>
  <c r="G11" i="3"/>
  <c r="G12" i="3"/>
  <c r="G14" i="3"/>
  <c r="G15" i="3"/>
  <c r="G16" i="3"/>
  <c r="G18" i="3"/>
  <c r="G4" i="3"/>
  <c r="G5" i="3"/>
  <c r="G9" i="3"/>
  <c r="G13" i="3"/>
  <c r="G17" i="3"/>
  <c r="D11" i="2"/>
  <c r="O7" i="5" l="1"/>
  <c r="O8" i="5"/>
  <c r="P8" i="5" s="1"/>
  <c r="O9" i="5"/>
  <c r="R9" i="5" s="1"/>
  <c r="O10" i="5"/>
  <c r="P10" i="5" s="1"/>
  <c r="O11" i="5"/>
  <c r="Q11" i="5" s="1"/>
  <c r="O12" i="5"/>
  <c r="P12" i="5" s="1"/>
  <c r="O13" i="5"/>
  <c r="R13" i="5" s="1"/>
  <c r="O14" i="5"/>
  <c r="P14" i="5" s="1"/>
  <c r="O15" i="5"/>
  <c r="O16" i="5"/>
  <c r="P16" i="5" s="1"/>
  <c r="O17" i="5"/>
  <c r="R17" i="5" s="1"/>
  <c r="O18" i="5"/>
  <c r="P18" i="5" s="1"/>
  <c r="O19" i="5"/>
  <c r="Q19" i="5" s="1"/>
  <c r="O20" i="5"/>
  <c r="P20" i="5" s="1"/>
  <c r="O21" i="5"/>
  <c r="R21" i="5" s="1"/>
  <c r="O22" i="5"/>
  <c r="P22" i="5" s="1"/>
  <c r="O23" i="5"/>
  <c r="O6" i="5"/>
  <c r="P6" i="5" s="1"/>
  <c r="O5" i="5"/>
  <c r="Q5" i="5" s="1"/>
  <c r="Q13" i="5" l="1"/>
  <c r="Q21" i="5"/>
  <c r="S8" i="5"/>
  <c r="S16" i="5"/>
  <c r="S6" i="5"/>
  <c r="R23" i="5"/>
  <c r="Q23" i="5"/>
  <c r="U23" i="5"/>
  <c r="R19" i="5"/>
  <c r="U19" i="5"/>
  <c r="R15" i="5"/>
  <c r="Q15" i="5"/>
  <c r="U15" i="5"/>
  <c r="R11" i="5"/>
  <c r="U11" i="5"/>
  <c r="R7" i="5"/>
  <c r="Q7" i="5"/>
  <c r="U7" i="5"/>
  <c r="W20" i="5"/>
  <c r="U17" i="5"/>
  <c r="W12" i="5"/>
  <c r="U9" i="5"/>
  <c r="S20" i="5"/>
  <c r="Q17" i="5"/>
  <c r="S12" i="5"/>
  <c r="Q9" i="5"/>
  <c r="U21" i="5"/>
  <c r="W16" i="5"/>
  <c r="U13" i="5"/>
  <c r="W8" i="5"/>
  <c r="W6" i="5"/>
  <c r="W18" i="5"/>
  <c r="S18" i="5"/>
  <c r="W10" i="5"/>
  <c r="X23" i="5"/>
  <c r="T23" i="5"/>
  <c r="P23" i="5"/>
  <c r="V22" i="5"/>
  <c r="R22" i="5"/>
  <c r="X21" i="5"/>
  <c r="T21" i="5"/>
  <c r="P21" i="5"/>
  <c r="V20" i="5"/>
  <c r="R20" i="5"/>
  <c r="X19" i="5"/>
  <c r="T19" i="5"/>
  <c r="P19" i="5"/>
  <c r="V18" i="5"/>
  <c r="R18" i="5"/>
  <c r="X17" i="5"/>
  <c r="T17" i="5"/>
  <c r="P17" i="5"/>
  <c r="V16" i="5"/>
  <c r="R16" i="5"/>
  <c r="X15" i="5"/>
  <c r="T15" i="5"/>
  <c r="P15" i="5"/>
  <c r="V14" i="5"/>
  <c r="R14" i="5"/>
  <c r="X13" i="5"/>
  <c r="T13" i="5"/>
  <c r="P13" i="5"/>
  <c r="V12" i="5"/>
  <c r="R12" i="5"/>
  <c r="X11" i="5"/>
  <c r="T11" i="5"/>
  <c r="P11" i="5"/>
  <c r="V10" i="5"/>
  <c r="R10" i="5"/>
  <c r="X9" i="5"/>
  <c r="T9" i="5"/>
  <c r="P9" i="5"/>
  <c r="V8" i="5"/>
  <c r="R8" i="5"/>
  <c r="X7" i="5"/>
  <c r="T7" i="5"/>
  <c r="P7" i="5"/>
  <c r="V6" i="5"/>
  <c r="R6" i="5"/>
  <c r="W22" i="5"/>
  <c r="S22" i="5"/>
  <c r="S14" i="5"/>
  <c r="W23" i="5"/>
  <c r="S23" i="5"/>
  <c r="U22" i="5"/>
  <c r="Q22" i="5"/>
  <c r="W21" i="5"/>
  <c r="S21" i="5"/>
  <c r="U20" i="5"/>
  <c r="Q20" i="5"/>
  <c r="W19" i="5"/>
  <c r="S19" i="5"/>
  <c r="U18" i="5"/>
  <c r="Q18" i="5"/>
  <c r="W17" i="5"/>
  <c r="S17" i="5"/>
  <c r="U16" i="5"/>
  <c r="Q16" i="5"/>
  <c r="W15" i="5"/>
  <c r="S15" i="5"/>
  <c r="U14" i="5"/>
  <c r="Q14" i="5"/>
  <c r="W13" i="5"/>
  <c r="S13" i="5"/>
  <c r="U12" i="5"/>
  <c r="Q12" i="5"/>
  <c r="W11" i="5"/>
  <c r="S11" i="5"/>
  <c r="U10" i="5"/>
  <c r="Q10" i="5"/>
  <c r="W9" i="5"/>
  <c r="S9" i="5"/>
  <c r="U8" i="5"/>
  <c r="Q8" i="5"/>
  <c r="W7" i="5"/>
  <c r="S7" i="5"/>
  <c r="U6" i="5"/>
  <c r="Q6" i="5"/>
  <c r="W14" i="5"/>
  <c r="S10" i="5"/>
  <c r="V23" i="5"/>
  <c r="X22" i="5"/>
  <c r="T22" i="5"/>
  <c r="V21" i="5"/>
  <c r="X20" i="5"/>
  <c r="T20" i="5"/>
  <c r="V19" i="5"/>
  <c r="X18" i="5"/>
  <c r="T18" i="5"/>
  <c r="V17" i="5"/>
  <c r="X16" i="5"/>
  <c r="T16" i="5"/>
  <c r="V15" i="5"/>
  <c r="X14" i="5"/>
  <c r="T14" i="5"/>
  <c r="V13" i="5"/>
  <c r="X12" i="5"/>
  <c r="T12" i="5"/>
  <c r="V11" i="5"/>
  <c r="X10" i="5"/>
  <c r="T10" i="5"/>
  <c r="V9" i="5"/>
  <c r="X8" i="5"/>
  <c r="T8" i="5"/>
  <c r="V7" i="5"/>
  <c r="X6" i="5"/>
  <c r="T6" i="5"/>
  <c r="W5" i="5"/>
  <c r="X5" i="5"/>
  <c r="V5" i="5"/>
  <c r="U5" i="5"/>
  <c r="R5" i="5"/>
  <c r="T5" i="5"/>
  <c r="S5" i="5"/>
  <c r="P5" i="5"/>
  <c r="B23" i="6"/>
  <c r="E23" i="6" s="1"/>
  <c r="B22" i="6"/>
  <c r="C22" i="6" s="1"/>
  <c r="B21" i="6"/>
  <c r="C21" i="6" s="1"/>
  <c r="B20" i="6"/>
  <c r="B19" i="6"/>
  <c r="E19" i="6" s="1"/>
  <c r="B18" i="6"/>
  <c r="C18" i="6" s="1"/>
  <c r="B17" i="6"/>
  <c r="E17" i="6" s="1"/>
  <c r="B16" i="6"/>
  <c r="B15" i="6"/>
  <c r="E15" i="6" s="1"/>
  <c r="B14" i="6"/>
  <c r="C14" i="6" s="1"/>
  <c r="B13" i="6"/>
  <c r="K13" i="6" s="1"/>
  <c r="B12" i="6"/>
  <c r="B11" i="6"/>
  <c r="E11" i="6" s="1"/>
  <c r="B10" i="6"/>
  <c r="C10" i="6" s="1"/>
  <c r="B9" i="6"/>
  <c r="C9" i="6" s="1"/>
  <c r="B8" i="6"/>
  <c r="B7" i="6"/>
  <c r="E7" i="6" s="1"/>
  <c r="B6" i="6"/>
  <c r="C6" i="6" s="1"/>
  <c r="B5" i="6"/>
  <c r="D1" i="6"/>
  <c r="L5" i="6" l="1"/>
  <c r="H5" i="6"/>
  <c r="D5" i="6"/>
  <c r="K5" i="6"/>
  <c r="G5" i="6"/>
  <c r="C5" i="6"/>
  <c r="J5" i="6"/>
  <c r="F5" i="6"/>
  <c r="I5" i="6"/>
  <c r="E5" i="6"/>
  <c r="I18" i="6"/>
  <c r="H23" i="6"/>
  <c r="J14" i="6"/>
  <c r="K19" i="6"/>
  <c r="C11" i="6"/>
  <c r="D23" i="6"/>
  <c r="J19" i="6"/>
  <c r="G15" i="6"/>
  <c r="E10" i="6"/>
  <c r="C23" i="6"/>
  <c r="F19" i="6"/>
  <c r="J7" i="6"/>
  <c r="J23" i="6"/>
  <c r="F22" i="6"/>
  <c r="D19" i="6"/>
  <c r="H11" i="6"/>
  <c r="D7" i="6"/>
  <c r="G23" i="6"/>
  <c r="J22" i="6"/>
  <c r="H21" i="6"/>
  <c r="H19" i="6"/>
  <c r="C19" i="6"/>
  <c r="E18" i="6"/>
  <c r="J15" i="6"/>
  <c r="D15" i="6"/>
  <c r="F14" i="6"/>
  <c r="K11" i="6"/>
  <c r="F11" i="6"/>
  <c r="I10" i="6"/>
  <c r="D9" i="6"/>
  <c r="G7" i="6"/>
  <c r="D17" i="6"/>
  <c r="K23" i="6"/>
  <c r="F23" i="6"/>
  <c r="I22" i="6"/>
  <c r="D21" i="6"/>
  <c r="G19" i="6"/>
  <c r="J18" i="6"/>
  <c r="H17" i="6"/>
  <c r="H15" i="6"/>
  <c r="C15" i="6"/>
  <c r="E14" i="6"/>
  <c r="J11" i="6"/>
  <c r="D11" i="6"/>
  <c r="F10" i="6"/>
  <c r="K7" i="6"/>
  <c r="F7" i="6"/>
  <c r="H13" i="6"/>
  <c r="E22" i="6"/>
  <c r="F18" i="6"/>
  <c r="K15" i="6"/>
  <c r="F15" i="6"/>
  <c r="I14" i="6"/>
  <c r="D13" i="6"/>
  <c r="G11" i="6"/>
  <c r="J10" i="6"/>
  <c r="H9" i="6"/>
  <c r="H7" i="6"/>
  <c r="C7" i="6"/>
  <c r="L7" i="6"/>
  <c r="L9" i="6"/>
  <c r="L11" i="6"/>
  <c r="L13" i="6"/>
  <c r="L15" i="6"/>
  <c r="L17" i="6"/>
  <c r="L19" i="6"/>
  <c r="L21" i="6"/>
  <c r="F12" i="6"/>
  <c r="J12" i="6"/>
  <c r="C12" i="6"/>
  <c r="G12" i="6"/>
  <c r="K12" i="6"/>
  <c r="D12" i="6"/>
  <c r="H12" i="6"/>
  <c r="L12" i="6"/>
  <c r="E12" i="6"/>
  <c r="I12" i="6"/>
  <c r="F16" i="6"/>
  <c r="J16" i="6"/>
  <c r="C16" i="6"/>
  <c r="G16" i="6"/>
  <c r="K16" i="6"/>
  <c r="D16" i="6"/>
  <c r="H16" i="6"/>
  <c r="L16" i="6"/>
  <c r="E16" i="6"/>
  <c r="I16" i="6"/>
  <c r="E20" i="6"/>
  <c r="I20" i="6"/>
  <c r="F20" i="6"/>
  <c r="J20" i="6"/>
  <c r="C20" i="6"/>
  <c r="G20" i="6"/>
  <c r="K20" i="6"/>
  <c r="D20" i="6"/>
  <c r="H20" i="6"/>
  <c r="L20" i="6"/>
  <c r="L23" i="6"/>
  <c r="E8" i="6"/>
  <c r="I8" i="6"/>
  <c r="F8" i="6"/>
  <c r="J8" i="6"/>
  <c r="C8" i="6"/>
  <c r="G8" i="6"/>
  <c r="K8" i="6"/>
  <c r="D8" i="6"/>
  <c r="H8" i="6"/>
  <c r="L8" i="6"/>
  <c r="K17" i="6"/>
  <c r="G17" i="6"/>
  <c r="C17" i="6"/>
  <c r="G13" i="6"/>
  <c r="C13" i="6"/>
  <c r="L22" i="6"/>
  <c r="H22" i="6"/>
  <c r="D22" i="6"/>
  <c r="J21" i="6"/>
  <c r="F21" i="6"/>
  <c r="L18" i="6"/>
  <c r="H18" i="6"/>
  <c r="D18" i="6"/>
  <c r="J17" i="6"/>
  <c r="F17" i="6"/>
  <c r="L14" i="6"/>
  <c r="H14" i="6"/>
  <c r="D14" i="6"/>
  <c r="J13" i="6"/>
  <c r="F13" i="6"/>
  <c r="L10" i="6"/>
  <c r="H10" i="6"/>
  <c r="D10" i="6"/>
  <c r="J9" i="6"/>
  <c r="F9" i="6"/>
  <c r="I23" i="6"/>
  <c r="K22" i="6"/>
  <c r="G22" i="6"/>
  <c r="I21" i="6"/>
  <c r="E21" i="6"/>
  <c r="I19" i="6"/>
  <c r="K18" i="6"/>
  <c r="G18" i="6"/>
  <c r="I17" i="6"/>
  <c r="I15" i="6"/>
  <c r="K14" i="6"/>
  <c r="G14" i="6"/>
  <c r="I13" i="6"/>
  <c r="E13" i="6"/>
  <c r="I11" i="6"/>
  <c r="K10" i="6"/>
  <c r="G10" i="6"/>
  <c r="I9" i="6"/>
  <c r="E9" i="6"/>
  <c r="I7" i="6"/>
  <c r="K21" i="6"/>
  <c r="G21" i="6"/>
  <c r="K9" i="6"/>
  <c r="G9" i="6"/>
  <c r="L6" i="6"/>
  <c r="K6" i="6"/>
  <c r="J6" i="6"/>
  <c r="I6" i="6"/>
  <c r="H6" i="6"/>
  <c r="G6" i="6"/>
  <c r="F6" i="6"/>
  <c r="E6" i="6"/>
  <c r="D6" i="6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6" i="5"/>
  <c r="D1" i="5"/>
  <c r="Y5" i="5" l="1"/>
  <c r="Y13" i="5"/>
  <c r="Y21" i="5"/>
  <c r="Y23" i="5"/>
  <c r="Y7" i="5"/>
  <c r="Y9" i="5"/>
  <c r="Y11" i="5"/>
  <c r="Y15" i="5"/>
  <c r="Y17" i="5"/>
  <c r="Y19" i="5"/>
  <c r="Y16" i="5"/>
  <c r="Y8" i="5"/>
  <c r="Y10" i="5"/>
  <c r="Y22" i="5"/>
  <c r="Y14" i="5"/>
  <c r="Y6" i="5"/>
  <c r="Y18" i="5"/>
  <c r="Y20" i="5"/>
  <c r="Y12" i="5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C6" i="2"/>
  <c r="D6" i="2" s="1"/>
  <c r="C7" i="2" l="1"/>
  <c r="D7" i="2" s="1"/>
  <c r="C8" i="2" s="1"/>
  <c r="D8" i="2" s="1"/>
  <c r="C9" i="2" s="1"/>
  <c r="D9" i="2" s="1"/>
  <c r="C10" i="2" s="1"/>
  <c r="C11" i="2" l="1"/>
  <c r="D10" i="2"/>
</calcChain>
</file>

<file path=xl/comments1.xml><?xml version="1.0" encoding="utf-8"?>
<comments xmlns="http://schemas.openxmlformats.org/spreadsheetml/2006/main">
  <authors>
    <author>Lippuner Jürg BZSL</author>
  </authors>
  <commentList>
    <comment ref="E5" authorId="0" shapeId="0">
      <text>
        <r>
          <rPr>
            <sz val="9"/>
            <color indexed="81"/>
            <rFont val="Segoe UI"/>
            <family val="2"/>
          </rPr>
          <t>=D5-C5+1</t>
        </r>
      </text>
    </comment>
  </commentList>
</comments>
</file>

<file path=xl/sharedStrings.xml><?xml version="1.0" encoding="utf-8"?>
<sst xmlns="http://schemas.openxmlformats.org/spreadsheetml/2006/main" count="87" uniqueCount="39">
  <si>
    <t>Ende</t>
  </si>
  <si>
    <t>Anzahl Tage</t>
  </si>
  <si>
    <t>Drucken</t>
  </si>
  <si>
    <t>Planung</t>
  </si>
  <si>
    <t>Schreiben</t>
  </si>
  <si>
    <t>Bearbeiten</t>
  </si>
  <si>
    <t>Artwork</t>
  </si>
  <si>
    <t>Finale Änderungen</t>
  </si>
  <si>
    <t>Publikation erstellen</t>
  </si>
  <si>
    <t>Start</t>
  </si>
  <si>
    <t>Präsentation</t>
  </si>
  <si>
    <t>Nr</t>
  </si>
  <si>
    <t>Aufgabe</t>
  </si>
  <si>
    <t>Durchschnittsgeschwindigkeit</t>
  </si>
  <si>
    <t>Fahrdauer</t>
  </si>
  <si>
    <t>Durchschnittsgeschwindigkeit in km/h</t>
  </si>
  <si>
    <t>Strecke</t>
  </si>
  <si>
    <t>Datum</t>
  </si>
  <si>
    <t>Total</t>
  </si>
  <si>
    <t>Achtung: [hh]:mm</t>
  </si>
  <si>
    <t>Wochentag</t>
  </si>
  <si>
    <t>Format TTTT</t>
  </si>
  <si>
    <t>Beispiel</t>
  </si>
  <si>
    <t>Wochentag europäisch</t>
  </si>
  <si>
    <t>=WOCHENTAG(…;2)</t>
  </si>
  <si>
    <t>=WOCHENTAG(...)</t>
  </si>
  <si>
    <t>=WOCHENTAG()
und Format TTTT</t>
  </si>
  <si>
    <t>Woche</t>
  </si>
  <si>
    <t>Jahr</t>
  </si>
  <si>
    <t>Monat</t>
  </si>
  <si>
    <t>Tag</t>
  </si>
  <si>
    <t>mit Format MMMM</t>
  </si>
  <si>
    <t>Datumsfunktionen</t>
  </si>
  <si>
    <t>Differenz in Tagen</t>
  </si>
  <si>
    <t>zu Zelle D1</t>
  </si>
  <si>
    <t>=MONAT(…)</t>
  </si>
  <si>
    <t>Lösungsmuster</t>
  </si>
  <si>
    <t>=ISOKALENDERWOCHE(…)</t>
  </si>
  <si>
    <t>Die Diagramme dienen nur der Veranschaulichung.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</si>
</sst>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&quot; km&quot;"/>
    <numFmt numFmtId="165" formatCode="dddd"/>
    <numFmt numFmtId="166" formatCode="mmmm"/>
  </numFmts>
  <fonts count="13" x14ac:knownFonts="1">
    <font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8"/>
      <color theme="5"/>
      <name val="Calibri"/>
      <family val="2"/>
      <scheme val="major"/>
    </font>
    <font>
      <sz val="12"/>
      <color rgb="FF0070C0"/>
      <name val="Calibri"/>
      <family val="2"/>
      <scheme val="minor"/>
    </font>
    <font>
      <sz val="9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21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20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4" borderId="0" xfId="0" applyFont="1" applyFill="1" applyAlignment="1">
      <alignment vertical="top"/>
    </xf>
    <xf numFmtId="14" fontId="0" fillId="4" borderId="1" xfId="0" applyNumberFormat="1" applyFill="1" applyBorder="1" applyAlignment="1">
      <alignment vertical="top"/>
    </xf>
    <xf numFmtId="14" fontId="0" fillId="0" borderId="1" xfId="0" applyNumberFormat="1" applyBorder="1" applyAlignment="1">
      <alignment vertical="top"/>
    </xf>
    <xf numFmtId="0" fontId="2" fillId="3" borderId="1" xfId="0" applyFont="1" applyFill="1" applyBorder="1" applyAlignment="1">
      <alignment vertical="top"/>
    </xf>
    <xf numFmtId="14" fontId="2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14" fontId="6" fillId="3" borderId="1" xfId="0" applyNumberFormat="1" applyFont="1" applyFill="1" applyBorder="1" applyAlignment="1">
      <alignment vertical="top" wrapText="1"/>
    </xf>
    <xf numFmtId="14" fontId="6" fillId="3" borderId="1" xfId="0" quotePrefix="1" applyNumberFormat="1" applyFont="1" applyFill="1" applyBorder="1" applyAlignment="1">
      <alignment vertical="top" wrapText="1"/>
    </xf>
    <xf numFmtId="0" fontId="0" fillId="4" borderId="1" xfId="0" applyNumberForma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14" fontId="6" fillId="3" borderId="1" xfId="0" quotePrefix="1" applyNumberFormat="1" applyFont="1" applyFill="1" applyBorder="1" applyAlignment="1">
      <alignment horizontal="center" vertical="top" wrapText="1"/>
    </xf>
    <xf numFmtId="0" fontId="0" fillId="0" borderId="1" xfId="0" applyNumberFormat="1" applyBorder="1" applyAlignment="1">
      <alignment vertical="top"/>
    </xf>
    <xf numFmtId="0" fontId="0" fillId="0" borderId="1" xfId="0" applyNumberFormat="1" applyBorder="1" applyAlignment="1">
      <alignment horizontal="center" vertical="top"/>
    </xf>
    <xf numFmtId="0" fontId="0" fillId="4" borderId="1" xfId="0" applyNumberFormat="1" applyFill="1" applyBorder="1" applyAlignment="1">
      <alignment vertical="top"/>
    </xf>
    <xf numFmtId="14" fontId="7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0" applyFont="1" applyAlignment="1">
      <alignment vertical="top"/>
    </xf>
    <xf numFmtId="14" fontId="0" fillId="0" borderId="1" xfId="0" applyNumberFormat="1" applyBorder="1" applyAlignment="1">
      <alignment horizontal="center" vertical="top"/>
    </xf>
    <xf numFmtId="14" fontId="0" fillId="2" borderId="1" xfId="0" applyNumberFormat="1" applyFill="1" applyBorder="1" applyAlignment="1">
      <alignment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vertical="top"/>
    </xf>
    <xf numFmtId="165" fontId="0" fillId="2" borderId="1" xfId="0" applyNumberFormat="1" applyFill="1" applyBorder="1" applyAlignment="1">
      <alignment horizontal="center" vertical="top"/>
    </xf>
    <xf numFmtId="166" fontId="0" fillId="2" borderId="1" xfId="0" applyNumberForma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/>
    </xf>
    <xf numFmtId="14" fontId="2" fillId="6" borderId="1" xfId="0" applyNumberFormat="1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/>
    </xf>
    <xf numFmtId="14" fontId="6" fillId="6" borderId="1" xfId="0" applyNumberFormat="1" applyFont="1" applyFill="1" applyBorder="1" applyAlignment="1">
      <alignment vertical="top" wrapText="1"/>
    </xf>
    <xf numFmtId="14" fontId="6" fillId="6" borderId="1" xfId="0" quotePrefix="1" applyNumberFormat="1" applyFont="1" applyFill="1" applyBorder="1" applyAlignment="1">
      <alignment vertical="top" wrapText="1"/>
    </xf>
    <xf numFmtId="14" fontId="6" fillId="6" borderId="1" xfId="0" quotePrefix="1" applyNumberFormat="1" applyFont="1" applyFill="1" applyBorder="1" applyAlignment="1">
      <alignment horizontal="center" vertical="top" wrapText="1"/>
    </xf>
    <xf numFmtId="14" fontId="0" fillId="0" borderId="0" xfId="0" applyNumberFormat="1" applyAlignment="1">
      <alignment vertical="center"/>
    </xf>
    <xf numFmtId="0" fontId="10" fillId="0" borderId="0" xfId="1" applyFont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2" fillId="8" borderId="1" xfId="0" applyFont="1" applyFill="1" applyBorder="1" applyAlignment="1">
      <alignment vertical="top"/>
    </xf>
    <xf numFmtId="14" fontId="2" fillId="8" borderId="1" xfId="0" applyNumberFormat="1" applyFont="1" applyFill="1" applyBorder="1" applyAlignment="1">
      <alignment vertical="top"/>
    </xf>
    <xf numFmtId="0" fontId="2" fillId="8" borderId="1" xfId="0" applyFont="1" applyFill="1" applyBorder="1" applyAlignment="1">
      <alignment horizontal="center" vertical="top"/>
    </xf>
    <xf numFmtId="0" fontId="4" fillId="8" borderId="1" xfId="0" applyFont="1" applyFill="1" applyBorder="1" applyAlignment="1">
      <alignment vertical="top"/>
    </xf>
    <xf numFmtId="14" fontId="6" fillId="8" borderId="1" xfId="0" applyNumberFormat="1" applyFont="1" applyFill="1" applyBorder="1" applyAlignment="1">
      <alignment vertical="top" wrapText="1"/>
    </xf>
    <xf numFmtId="14" fontId="6" fillId="8" borderId="1" xfId="0" quotePrefix="1" applyNumberFormat="1" applyFont="1" applyFill="1" applyBorder="1" applyAlignment="1">
      <alignment vertical="top" wrapText="1"/>
    </xf>
    <xf numFmtId="14" fontId="6" fillId="8" borderId="1" xfId="0" quotePrefix="1" applyNumberFormat="1" applyFont="1" applyFill="1" applyBorder="1" applyAlignment="1">
      <alignment horizontal="center" vertical="top" wrapText="1"/>
    </xf>
    <xf numFmtId="14" fontId="0" fillId="10" borderId="1" xfId="0" applyNumberFormat="1" applyFill="1" applyBorder="1" applyAlignment="1">
      <alignment vertical="top"/>
    </xf>
    <xf numFmtId="0" fontId="0" fillId="10" borderId="1" xfId="0" applyNumberFormat="1" applyFill="1" applyBorder="1" applyAlignment="1">
      <alignment horizontal="center" vertical="top"/>
    </xf>
    <xf numFmtId="0" fontId="0" fillId="10" borderId="1" xfId="0" applyNumberFormat="1" applyFill="1" applyBorder="1" applyAlignment="1">
      <alignment vertical="top"/>
    </xf>
    <xf numFmtId="0" fontId="9" fillId="10" borderId="0" xfId="0" applyFont="1" applyFill="1" applyAlignment="1">
      <alignment vertical="top"/>
    </xf>
    <xf numFmtId="0" fontId="0" fillId="10" borderId="0" xfId="0" applyFill="1" applyAlignment="1">
      <alignment vertical="top"/>
    </xf>
    <xf numFmtId="0" fontId="0" fillId="10" borderId="0" xfId="0" applyFill="1" applyAlignment="1">
      <alignment horizontal="center" vertical="top"/>
    </xf>
    <xf numFmtId="0" fontId="0" fillId="9" borderId="0" xfId="0" applyFill="1" applyAlignment="1">
      <alignment vertical="center"/>
    </xf>
    <xf numFmtId="0" fontId="11" fillId="9" borderId="0" xfId="0" applyFont="1" applyFill="1" applyAlignment="1">
      <alignment vertical="center"/>
    </xf>
    <xf numFmtId="20" fontId="0" fillId="2" borderId="1" xfId="2" applyNumberFormat="1" applyFont="1" applyFill="1" applyBorder="1" applyAlignment="1">
      <alignment vertical="center"/>
    </xf>
    <xf numFmtId="0" fontId="3" fillId="10" borderId="0" xfId="0" applyFont="1" applyFill="1" applyAlignment="1">
      <alignment vertical="top"/>
    </xf>
    <xf numFmtId="14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</cellXfs>
  <cellStyles count="3">
    <cellStyle name="Komma" xfId="2" builtinId="3"/>
    <cellStyle name="Standard" xfId="0" builtinId="0"/>
    <cellStyle name="Überschrift" xfId="1" builtinId="1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Gantt-Diagramm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2150842255829131"/>
          <c:y val="0.18055555555555555"/>
          <c:w val="0.71921565359885564"/>
          <c:h val="0.7034645669291338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Projektplan!$D$4</c:f>
              <c:strCache>
                <c:ptCount val="1"/>
                <c:pt idx="0">
                  <c:v>Ende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Projektplan!$B$5:$B$11</c:f>
              <c:strCache>
                <c:ptCount val="7"/>
                <c:pt idx="0">
                  <c:v>Planung</c:v>
                </c:pt>
                <c:pt idx="1">
                  <c:v>Schreiben</c:v>
                </c:pt>
                <c:pt idx="2">
                  <c:v>Bearbeiten</c:v>
                </c:pt>
                <c:pt idx="3">
                  <c:v>Artwork</c:v>
                </c:pt>
                <c:pt idx="4">
                  <c:v>Finale Änderungen</c:v>
                </c:pt>
                <c:pt idx="5">
                  <c:v>Drucken</c:v>
                </c:pt>
                <c:pt idx="6">
                  <c:v>Präsentation</c:v>
                </c:pt>
              </c:strCache>
            </c:strRef>
          </c:cat>
          <c:val>
            <c:numRef>
              <c:f>Projektplan!$D$5:$D$11</c:f>
              <c:numCache>
                <c:formatCode>m/d/yyyy</c:formatCode>
                <c:ptCount val="7"/>
                <c:pt idx="0">
                  <c:v>43239</c:v>
                </c:pt>
                <c:pt idx="1">
                  <c:v>43252</c:v>
                </c:pt>
                <c:pt idx="2">
                  <c:v>43259</c:v>
                </c:pt>
                <c:pt idx="3">
                  <c:v>43266</c:v>
                </c:pt>
                <c:pt idx="4">
                  <c:v>43273</c:v>
                </c:pt>
                <c:pt idx="5">
                  <c:v>43278</c:v>
                </c:pt>
                <c:pt idx="6">
                  <c:v>43280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4-4ACF-A6B0-E2AC4A66C1CF}"/>
            </c:ext>
          </c:extLst>
        </c:ser>
        <c:ser>
          <c:idx val="0"/>
          <c:order val="1"/>
          <c:tx>
            <c:strRef>
              <c:f>Projektplan!$C$4</c:f>
              <c:strCache>
                <c:ptCount val="1"/>
                <c:pt idx="0">
                  <c:v>Start</c:v>
                </c:pt>
              </c:strCache>
            </c:strRef>
          </c:tx>
          <c:spPr>
            <a:solidFill>
              <a:schemeClr val="lt1"/>
            </a:solidFill>
            <a:ln w="25400" cap="flat" cmpd="sng" algn="ctr">
              <a:noFill/>
              <a:prstDash val="solid"/>
            </a:ln>
            <a:effectLst/>
          </c:spPr>
          <c:invertIfNegative val="0"/>
          <c:cat>
            <c:strRef>
              <c:f>Projektplan!$B$5:$B$11</c:f>
              <c:strCache>
                <c:ptCount val="7"/>
                <c:pt idx="0">
                  <c:v>Planung</c:v>
                </c:pt>
                <c:pt idx="1">
                  <c:v>Schreiben</c:v>
                </c:pt>
                <c:pt idx="2">
                  <c:v>Bearbeiten</c:v>
                </c:pt>
                <c:pt idx="3">
                  <c:v>Artwork</c:v>
                </c:pt>
                <c:pt idx="4">
                  <c:v>Finale Änderungen</c:v>
                </c:pt>
                <c:pt idx="5">
                  <c:v>Drucken</c:v>
                </c:pt>
                <c:pt idx="6">
                  <c:v>Präsentation</c:v>
                </c:pt>
              </c:strCache>
            </c:strRef>
          </c:cat>
          <c:val>
            <c:numRef>
              <c:f>Projektplan!$C$5:$C$11</c:f>
              <c:numCache>
                <c:formatCode>m/d/yyyy</c:formatCode>
                <c:ptCount val="7"/>
                <c:pt idx="0">
                  <c:v>43238</c:v>
                </c:pt>
                <c:pt idx="1">
                  <c:v>43239</c:v>
                </c:pt>
                <c:pt idx="2">
                  <c:v>43252</c:v>
                </c:pt>
                <c:pt idx="3">
                  <c:v>43259</c:v>
                </c:pt>
                <c:pt idx="4">
                  <c:v>43266</c:v>
                </c:pt>
                <c:pt idx="5">
                  <c:v>43273</c:v>
                </c:pt>
                <c:pt idx="6">
                  <c:v>43280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B4-4ACF-A6B0-E2AC4A66C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overlap val="100"/>
        <c:axId val="328193392"/>
        <c:axId val="328194960"/>
      </c:barChart>
      <c:catAx>
        <c:axId val="3281933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8194960"/>
        <c:crosses val="autoZero"/>
        <c:auto val="1"/>
        <c:lblAlgn val="ctr"/>
        <c:lblOffset val="100"/>
        <c:noMultiLvlLbl val="0"/>
      </c:catAx>
      <c:valAx>
        <c:axId val="328194960"/>
        <c:scaling>
          <c:orientation val="minMax"/>
          <c:min val="43238"/>
        </c:scaling>
        <c:delete val="0"/>
        <c:axPos val="b"/>
        <c:majorGridlines/>
        <c:numFmt formatCode="d/\ mmm/" sourceLinked="0"/>
        <c:majorTickMark val="out"/>
        <c:minorTickMark val="none"/>
        <c:tickLblPos val="nextTo"/>
        <c:crossAx val="328193392"/>
        <c:crosses val="max"/>
        <c:crossBetween val="between"/>
        <c:majorUnit val="7"/>
      </c:valAx>
    </c:plotArea>
    <c:plotVisOnly val="1"/>
    <c:dispBlanksAs val="gap"/>
    <c:showDLblsOverMax val="0"/>
  </c:chart>
  <c:spPr>
    <a:effectLst>
      <a:glow rad="101600">
        <a:schemeClr val="accent3">
          <a:satMod val="175000"/>
          <a:alpha val="40000"/>
        </a:schemeClr>
      </a:glow>
    </a:effectLst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Projektplan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6242647666851"/>
          <c:y val="0.16604858933023345"/>
          <c:w val="0.82759159830439999"/>
          <c:h val="0.7594791598125443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Projektplan!$C$4</c:f>
              <c:strCache>
                <c:ptCount val="1"/>
                <c:pt idx="0">
                  <c:v>Start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Projektplan!$B$5:$B$11</c:f>
              <c:strCache>
                <c:ptCount val="7"/>
                <c:pt idx="0">
                  <c:v>Planung</c:v>
                </c:pt>
                <c:pt idx="1">
                  <c:v>Schreiben</c:v>
                </c:pt>
                <c:pt idx="2">
                  <c:v>Bearbeiten</c:v>
                </c:pt>
                <c:pt idx="3">
                  <c:v>Artwork</c:v>
                </c:pt>
                <c:pt idx="4">
                  <c:v>Finale Änderungen</c:v>
                </c:pt>
                <c:pt idx="5">
                  <c:v>Drucken</c:v>
                </c:pt>
                <c:pt idx="6">
                  <c:v>Präsentation</c:v>
                </c:pt>
              </c:strCache>
            </c:strRef>
          </c:cat>
          <c:val>
            <c:numRef>
              <c:f>Projektplan!$C$5:$C$11</c:f>
              <c:numCache>
                <c:formatCode>m/d/yyyy</c:formatCode>
                <c:ptCount val="7"/>
                <c:pt idx="0">
                  <c:v>43238</c:v>
                </c:pt>
                <c:pt idx="1">
                  <c:v>43239</c:v>
                </c:pt>
                <c:pt idx="2">
                  <c:v>43252</c:v>
                </c:pt>
                <c:pt idx="3">
                  <c:v>43259</c:v>
                </c:pt>
                <c:pt idx="4">
                  <c:v>43266</c:v>
                </c:pt>
                <c:pt idx="5">
                  <c:v>43273</c:v>
                </c:pt>
                <c:pt idx="6">
                  <c:v>43280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2-47CA-AAE7-D8A15E2C07EB}"/>
            </c:ext>
          </c:extLst>
        </c:ser>
        <c:ser>
          <c:idx val="1"/>
          <c:order val="1"/>
          <c:tx>
            <c:strRef>
              <c:f>Projektplan!$E$4</c:f>
              <c:strCache>
                <c:ptCount val="1"/>
                <c:pt idx="0">
                  <c:v>Anzahl Tage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Projektplan!$E$5:$E$11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68F2-47CA-AAE7-D8A15E2C0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29483536"/>
        <c:axId val="329483928"/>
      </c:barChart>
      <c:catAx>
        <c:axId val="329483536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329483928"/>
        <c:crosses val="autoZero"/>
        <c:auto val="1"/>
        <c:lblAlgn val="ctr"/>
        <c:lblOffset val="100"/>
        <c:noMultiLvlLbl val="0"/>
      </c:catAx>
      <c:valAx>
        <c:axId val="329483928"/>
        <c:scaling>
          <c:orientation val="minMax"/>
          <c:min val="43238"/>
        </c:scaling>
        <c:delete val="0"/>
        <c:axPos val="b"/>
        <c:majorGridlines>
          <c:spPr>
            <a:ln w="19050">
              <a:solidFill>
                <a:srgbClr val="C00000"/>
              </a:solidFill>
            </a:ln>
          </c:spPr>
        </c:majorGridlines>
        <c:minorGridlines>
          <c:spPr>
            <a:ln>
              <a:prstDash val="sysDash"/>
            </a:ln>
          </c:spPr>
        </c:minorGridlines>
        <c:numFmt formatCode="d/\ mmm/" sourceLinked="0"/>
        <c:majorTickMark val="out"/>
        <c:minorTickMark val="none"/>
        <c:tickLblPos val="nextTo"/>
        <c:crossAx val="329483536"/>
        <c:crosses val="max"/>
        <c:crossBetween val="between"/>
        <c:majorUnit val="7"/>
        <c:minorUnit val="1"/>
      </c:valAx>
    </c:plotArea>
    <c:plotVisOnly val="1"/>
    <c:dispBlanksAs val="gap"/>
    <c:showDLblsOverMax val="0"/>
  </c:chart>
  <c:spPr>
    <a:effectLst>
      <a:glow rad="101600">
        <a:schemeClr val="accent4">
          <a:satMod val="175000"/>
          <a:alpha val="40000"/>
        </a:schemeClr>
      </a:glow>
    </a:effectLst>
  </c:spPr>
  <c:txPr>
    <a:bodyPr/>
    <a:lstStyle/>
    <a:p>
      <a:pPr>
        <a:defRPr sz="105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771524</xdr:colOff>
      <xdr:row>1</xdr:row>
      <xdr:rowOff>0</xdr:rowOff>
    </xdr:from>
    <xdr:to>
      <xdr:col>12</xdr:col>
      <xdr:colOff>771524</xdr:colOff>
      <xdr:row>16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9525</xdr:rowOff>
    </xdr:from>
    <xdr:to>
      <xdr:col>13</xdr:col>
      <xdr:colOff>0</xdr:colOff>
      <xdr:row>34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57150</xdr:rowOff>
        </xdr:from>
        <xdr:to>
          <xdr:col>25</xdr:col>
          <xdr:colOff>28575</xdr:colOff>
          <xdr:row>49</xdr:row>
          <xdr:rowOff>104775</xdr:rowOff>
        </xdr:to>
        <xdr:pic>
          <xdr:nvPicPr>
            <xdr:cNvPr id="7" name="Grafik 6"/>
            <xdr:cNvPicPr>
              <a:picLocks noChangeAspect="1" noChangeArrowheads="1"/>
              <a:extLst>
                <a:ext uri="{84589F7E-364E-4C9E-8A38-B11213B215E9}">
                  <a14:cameraTool cellRange="Datumsfunktionen_Lösungen!$B$3:$L$23" spid="_x0000_s2054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accent3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790575" y="5648325"/>
              <a:ext cx="14535150" cy="4429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9526</xdr:rowOff>
        </xdr:from>
        <xdr:to>
          <xdr:col>25</xdr:col>
          <xdr:colOff>9525</xdr:colOff>
          <xdr:row>5</xdr:row>
          <xdr:rowOff>9525</xdr:rowOff>
        </xdr:to>
        <xdr:pic>
          <xdr:nvPicPr>
            <xdr:cNvPr id="8" name="Grafik 7"/>
            <xdr:cNvPicPr>
              <a:picLocks noChangeAspect="1" noChangeArrowheads="1"/>
              <a:extLst>
                <a:ext uri="{84589F7E-364E-4C9E-8A38-B11213B215E9}">
                  <a14:cameraTool cellRange="Datumsfunktionen_Lösungen!$B$5:$L$5" spid="_x0000_s2055"/>
                </a:ext>
              </a:extLst>
            </xdr:cNvPicPr>
          </xdr:nvPicPr>
          <xdr:blipFill>
            <a:blip xmlns:r="http://schemas.openxmlformats.org/officeDocument/2006/relationships" r:embed="rId2">
              <a:duotone>
                <a:schemeClr val="accent4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771525" y="1409701"/>
              <a:ext cx="14535150" cy="19049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 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"/>
  <sheetViews>
    <sheetView tabSelected="1" workbookViewId="0"/>
  </sheetViews>
  <sheetFormatPr baseColWidth="10" defaultColWidth="11.5703125" defaultRowHeight="15" x14ac:dyDescent="0.25"/>
  <cols>
    <col min="1" max="1" width="4.5703125" style="2" customWidth="1"/>
    <col min="2" max="2" width="17.85546875" style="2" customWidth="1"/>
    <col min="3" max="4" width="11.5703125" style="2"/>
    <col min="5" max="5" width="12.7109375" style="2" customWidth="1"/>
    <col min="6" max="16384" width="11.5703125" style="2"/>
  </cols>
  <sheetData>
    <row r="1" spans="1:13" ht="23.25" x14ac:dyDescent="0.25">
      <c r="A1" s="50" t="s">
        <v>8</v>
      </c>
      <c r="G1" s="68" t="s">
        <v>38</v>
      </c>
      <c r="H1" s="67"/>
      <c r="I1" s="67"/>
      <c r="J1" s="67"/>
      <c r="K1" s="67"/>
      <c r="L1" s="67"/>
      <c r="M1" s="67"/>
    </row>
    <row r="4" spans="1:13" ht="21.6" customHeight="1" x14ac:dyDescent="0.25">
      <c r="A4" s="51" t="s">
        <v>11</v>
      </c>
      <c r="B4" s="51" t="s">
        <v>12</v>
      </c>
      <c r="C4" s="52" t="s">
        <v>9</v>
      </c>
      <c r="D4" s="52" t="s">
        <v>0</v>
      </c>
      <c r="E4" s="52" t="s">
        <v>1</v>
      </c>
    </row>
    <row r="5" spans="1:13" x14ac:dyDescent="0.25">
      <c r="A5" s="3">
        <v>1</v>
      </c>
      <c r="B5" s="3" t="s">
        <v>3</v>
      </c>
      <c r="C5" s="4">
        <v>43238</v>
      </c>
      <c r="D5" s="4">
        <v>43239</v>
      </c>
      <c r="E5" s="53"/>
    </row>
    <row r="6" spans="1:13" x14ac:dyDescent="0.25">
      <c r="A6" s="3">
        <v>2</v>
      </c>
      <c r="B6" s="3" t="s">
        <v>4</v>
      </c>
      <c r="C6" s="4">
        <f>D5</f>
        <v>43239</v>
      </c>
      <c r="D6" s="4">
        <f>C6+13</f>
        <v>43252</v>
      </c>
      <c r="E6" s="53"/>
    </row>
    <row r="7" spans="1:13" x14ac:dyDescent="0.25">
      <c r="A7" s="3">
        <v>3</v>
      </c>
      <c r="B7" s="3" t="s">
        <v>5</v>
      </c>
      <c r="C7" s="4">
        <f>D6</f>
        <v>43252</v>
      </c>
      <c r="D7" s="4">
        <f>C7+7</f>
        <v>43259</v>
      </c>
      <c r="E7" s="53"/>
    </row>
    <row r="8" spans="1:13" x14ac:dyDescent="0.25">
      <c r="A8" s="3">
        <v>4</v>
      </c>
      <c r="B8" s="3" t="s">
        <v>6</v>
      </c>
      <c r="C8" s="4">
        <f t="shared" ref="C8:C10" si="0">D7</f>
        <v>43259</v>
      </c>
      <c r="D8" s="4">
        <f>C8+7</f>
        <v>43266</v>
      </c>
      <c r="E8" s="53"/>
    </row>
    <row r="9" spans="1:13" x14ac:dyDescent="0.25">
      <c r="A9" s="3">
        <v>5</v>
      </c>
      <c r="B9" s="3" t="s">
        <v>7</v>
      </c>
      <c r="C9" s="4">
        <f t="shared" si="0"/>
        <v>43266</v>
      </c>
      <c r="D9" s="4">
        <f t="shared" ref="D9" si="1">C9+7</f>
        <v>43273</v>
      </c>
      <c r="E9" s="53"/>
    </row>
    <row r="10" spans="1:13" x14ac:dyDescent="0.25">
      <c r="A10" s="3">
        <v>6</v>
      </c>
      <c r="B10" s="3" t="s">
        <v>2</v>
      </c>
      <c r="C10" s="4">
        <f t="shared" si="0"/>
        <v>43273</v>
      </c>
      <c r="D10" s="4">
        <f>C10+5</f>
        <v>43278</v>
      </c>
      <c r="E10" s="53"/>
    </row>
    <row r="11" spans="1:13" x14ac:dyDescent="0.25">
      <c r="A11" s="3">
        <v>7</v>
      </c>
      <c r="B11" s="3" t="s">
        <v>10</v>
      </c>
      <c r="C11" s="4">
        <f>C10+7</f>
        <v>43280</v>
      </c>
      <c r="D11" s="4">
        <f>C11</f>
        <v>43280</v>
      </c>
      <c r="E11" s="53"/>
    </row>
    <row r="13" spans="1:13" x14ac:dyDescent="0.25">
      <c r="C13" s="49"/>
    </row>
  </sheetData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baseColWidth="10" defaultColWidth="11.5703125" defaultRowHeight="15" x14ac:dyDescent="0.25"/>
  <cols>
    <col min="1" max="1" width="11.5703125" style="2"/>
    <col min="2" max="2" width="10.28515625" style="2" customWidth="1"/>
    <col min="3" max="3" width="8.85546875" style="2" customWidth="1"/>
    <col min="4" max="4" width="27.42578125" style="2" customWidth="1"/>
    <col min="5" max="8" width="11.5703125" style="2"/>
    <col min="9" max="9" width="12" style="2" hidden="1" customWidth="1"/>
    <col min="10" max="16384" width="11.5703125" style="2"/>
  </cols>
  <sheetData>
    <row r="1" spans="1:9" ht="23.25" x14ac:dyDescent="0.25">
      <c r="A1" s="1" t="s">
        <v>13</v>
      </c>
    </row>
    <row r="2" spans="1:9" x14ac:dyDescent="0.25">
      <c r="D2" s="7"/>
    </row>
    <row r="3" spans="1:9" ht="30" x14ac:dyDescent="0.25">
      <c r="A3" s="11" t="s">
        <v>17</v>
      </c>
      <c r="B3" s="8" t="s">
        <v>14</v>
      </c>
      <c r="C3" s="8" t="s">
        <v>16</v>
      </c>
      <c r="D3" s="8" t="s">
        <v>15</v>
      </c>
    </row>
    <row r="4" spans="1:9" ht="18" customHeight="1" x14ac:dyDescent="0.25">
      <c r="A4" s="4">
        <v>43228</v>
      </c>
      <c r="B4" s="10">
        <v>7.7083333333333323E-2</v>
      </c>
      <c r="C4" s="9">
        <v>124</v>
      </c>
      <c r="D4" s="69"/>
      <c r="F4" s="6"/>
      <c r="G4" s="6" t="str">
        <f>IF(D4="","",IF(ROUND(D4,3)=ROUND(I4,3),"richtig","falsch"))</f>
        <v/>
      </c>
      <c r="I4" s="7">
        <f>C4/(24*B4)</f>
        <v>67.027027027027046</v>
      </c>
    </row>
    <row r="5" spans="1:9" ht="18" customHeight="1" x14ac:dyDescent="0.25">
      <c r="A5" s="4">
        <v>43229</v>
      </c>
      <c r="B5" s="10">
        <v>0.18541666666666665</v>
      </c>
      <c r="C5" s="9">
        <v>303</v>
      </c>
      <c r="D5" s="69"/>
      <c r="F5" s="6"/>
      <c r="G5" s="6" t="str">
        <f t="shared" ref="G5:G18" si="0">IF(D5="","",IF(ROUND(D5,3)=ROUND(I5,3),"richtig","falsch"))</f>
        <v/>
      </c>
      <c r="I5" s="7">
        <f t="shared" ref="I5:I18" si="1">C5/(24*B5)</f>
        <v>68.089887640449447</v>
      </c>
    </row>
    <row r="6" spans="1:9" ht="18" customHeight="1" x14ac:dyDescent="0.25">
      <c r="A6" s="4">
        <v>43230</v>
      </c>
      <c r="B6" s="10">
        <v>9.0277777777777762E-2</v>
      </c>
      <c r="C6" s="9">
        <v>146</v>
      </c>
      <c r="D6" s="69"/>
      <c r="F6" s="6"/>
      <c r="G6" s="6" t="str">
        <f t="shared" si="0"/>
        <v/>
      </c>
      <c r="I6" s="7">
        <f t="shared" si="1"/>
        <v>67.384615384615401</v>
      </c>
    </row>
    <row r="7" spans="1:9" ht="18" customHeight="1" x14ac:dyDescent="0.25">
      <c r="A7" s="4">
        <v>43231</v>
      </c>
      <c r="B7" s="10">
        <v>3.1944444444444442E-2</v>
      </c>
      <c r="C7" s="9">
        <v>50</v>
      </c>
      <c r="D7" s="69"/>
      <c r="F7" s="6"/>
      <c r="G7" s="6" t="str">
        <f t="shared" si="0"/>
        <v/>
      </c>
      <c r="I7" s="7">
        <f t="shared" si="1"/>
        <v>65.217391304347828</v>
      </c>
    </row>
    <row r="8" spans="1:9" ht="18" customHeight="1" x14ac:dyDescent="0.25">
      <c r="A8" s="4">
        <v>43232</v>
      </c>
      <c r="B8" s="10">
        <v>0.13958333333333331</v>
      </c>
      <c r="C8" s="9">
        <v>309</v>
      </c>
      <c r="D8" s="69"/>
      <c r="F8" s="6"/>
      <c r="G8" s="6" t="str">
        <f t="shared" si="0"/>
        <v/>
      </c>
      <c r="I8" s="7">
        <f t="shared" si="1"/>
        <v>92.238805970149258</v>
      </c>
    </row>
    <row r="9" spans="1:9" ht="18" customHeight="1" x14ac:dyDescent="0.25">
      <c r="A9" s="4">
        <v>43235</v>
      </c>
      <c r="B9" s="10">
        <v>0.14374999999999999</v>
      </c>
      <c r="C9" s="9">
        <v>308</v>
      </c>
      <c r="D9" s="69"/>
      <c r="F9" s="6"/>
      <c r="G9" s="6" t="str">
        <f t="shared" si="0"/>
        <v/>
      </c>
      <c r="I9" s="7">
        <f t="shared" si="1"/>
        <v>89.275362318840592</v>
      </c>
    </row>
    <row r="10" spans="1:9" ht="18" customHeight="1" x14ac:dyDescent="0.25">
      <c r="A10" s="4">
        <v>43236</v>
      </c>
      <c r="B10" s="10">
        <v>0.21319444444444441</v>
      </c>
      <c r="C10" s="9">
        <v>456</v>
      </c>
      <c r="D10" s="69"/>
      <c r="F10" s="6"/>
      <c r="G10" s="6" t="str">
        <f t="shared" si="0"/>
        <v/>
      </c>
      <c r="I10" s="7">
        <f t="shared" si="1"/>
        <v>89.120521172638462</v>
      </c>
    </row>
    <row r="11" spans="1:9" ht="18" customHeight="1" x14ac:dyDescent="0.25">
      <c r="A11" s="4">
        <v>43237</v>
      </c>
      <c r="B11" s="10">
        <v>0.16805555555555554</v>
      </c>
      <c r="C11" s="9">
        <v>320</v>
      </c>
      <c r="D11" s="69"/>
      <c r="F11" s="6"/>
      <c r="G11" s="6" t="str">
        <f t="shared" si="0"/>
        <v/>
      </c>
      <c r="I11" s="7">
        <f t="shared" si="1"/>
        <v>79.338842975206617</v>
      </c>
    </row>
    <row r="12" spans="1:9" ht="18" customHeight="1" x14ac:dyDescent="0.25">
      <c r="A12" s="4">
        <v>43238</v>
      </c>
      <c r="B12" s="10">
        <v>0.17013888888888887</v>
      </c>
      <c r="C12" s="9">
        <v>294</v>
      </c>
      <c r="D12" s="69"/>
      <c r="F12" s="6"/>
      <c r="G12" s="6" t="str">
        <f t="shared" si="0"/>
        <v/>
      </c>
      <c r="I12" s="7">
        <f t="shared" si="1"/>
        <v>72</v>
      </c>
    </row>
    <row r="13" spans="1:9" ht="18" customHeight="1" x14ac:dyDescent="0.25">
      <c r="A13" s="4">
        <v>43239</v>
      </c>
      <c r="B13" s="10">
        <v>0.24027777777777776</v>
      </c>
      <c r="C13" s="9">
        <v>416</v>
      </c>
      <c r="D13" s="69"/>
      <c r="F13" s="6"/>
      <c r="G13" s="6" t="str">
        <f t="shared" si="0"/>
        <v/>
      </c>
      <c r="I13" s="7">
        <f t="shared" si="1"/>
        <v>72.138728323699439</v>
      </c>
    </row>
    <row r="14" spans="1:9" ht="18" customHeight="1" x14ac:dyDescent="0.25">
      <c r="A14" s="4">
        <v>43242</v>
      </c>
      <c r="B14" s="10">
        <v>4.9999999999999996E-2</v>
      </c>
      <c r="C14" s="9">
        <v>115</v>
      </c>
      <c r="D14" s="69"/>
      <c r="F14" s="6"/>
      <c r="G14" s="6" t="str">
        <f t="shared" si="0"/>
        <v/>
      </c>
      <c r="I14" s="7">
        <f t="shared" si="1"/>
        <v>95.833333333333343</v>
      </c>
    </row>
    <row r="15" spans="1:9" ht="18" customHeight="1" x14ac:dyDescent="0.25">
      <c r="A15" s="4">
        <v>43243</v>
      </c>
      <c r="B15" s="10">
        <v>0.18611111111111109</v>
      </c>
      <c r="C15" s="9">
        <v>317</v>
      </c>
      <c r="D15" s="69"/>
      <c r="F15" s="6"/>
      <c r="G15" s="6" t="str">
        <f t="shared" si="0"/>
        <v/>
      </c>
      <c r="I15" s="7">
        <f t="shared" si="1"/>
        <v>70.97014925373135</v>
      </c>
    </row>
    <row r="16" spans="1:9" ht="18" customHeight="1" x14ac:dyDescent="0.25">
      <c r="A16" s="4">
        <v>43244</v>
      </c>
      <c r="B16" s="10">
        <v>0.1236111111111111</v>
      </c>
      <c r="C16" s="9">
        <v>250</v>
      </c>
      <c r="D16" s="69"/>
      <c r="F16" s="6"/>
      <c r="G16" s="6" t="str">
        <f t="shared" si="0"/>
        <v/>
      </c>
      <c r="I16" s="7">
        <f t="shared" si="1"/>
        <v>84.269662921348328</v>
      </c>
    </row>
    <row r="17" spans="1:9" ht="18" customHeight="1" x14ac:dyDescent="0.25">
      <c r="A17" s="4">
        <v>43245</v>
      </c>
      <c r="B17" s="10">
        <v>2.6388888888888885E-2</v>
      </c>
      <c r="C17" s="9">
        <v>41</v>
      </c>
      <c r="D17" s="69"/>
      <c r="F17" s="6"/>
      <c r="G17" s="6" t="str">
        <f t="shared" si="0"/>
        <v/>
      </c>
      <c r="I17" s="7">
        <f t="shared" si="1"/>
        <v>64.736842105263165</v>
      </c>
    </row>
    <row r="18" spans="1:9" ht="18" customHeight="1" x14ac:dyDescent="0.25">
      <c r="A18" s="4">
        <v>43246</v>
      </c>
      <c r="B18" s="10">
        <v>0.17430555555555555</v>
      </c>
      <c r="C18" s="9">
        <v>331</v>
      </c>
      <c r="D18" s="69"/>
      <c r="F18" s="6"/>
      <c r="G18" s="6" t="str">
        <f t="shared" si="0"/>
        <v/>
      </c>
      <c r="I18" s="7">
        <f t="shared" si="1"/>
        <v>79.123505976095615</v>
      </c>
    </row>
    <row r="19" spans="1:9" x14ac:dyDescent="0.25">
      <c r="B19" s="6"/>
    </row>
    <row r="20" spans="1:9" x14ac:dyDescent="0.25">
      <c r="A20" s="12" t="s">
        <v>18</v>
      </c>
      <c r="B20" s="5"/>
    </row>
    <row r="22" spans="1:9" x14ac:dyDescent="0.25">
      <c r="B22" s="13" t="s">
        <v>19</v>
      </c>
    </row>
  </sheetData>
  <conditionalFormatting sqref="G4:G18">
    <cfRule type="cellIs" dxfId="1" priority="1" operator="equal">
      <formula>"falsch"</formula>
    </cfRule>
    <cfRule type="cellIs" dxfId="0" priority="2" operator="equal">
      <formula>"richtig"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0"/>
  <sheetViews>
    <sheetView workbookViewId="0"/>
  </sheetViews>
  <sheetFormatPr baseColWidth="10" defaultColWidth="11.5703125" defaultRowHeight="15" x14ac:dyDescent="0.25"/>
  <cols>
    <col min="1" max="1" width="11.5703125" style="16"/>
    <col min="2" max="3" width="15.7109375" style="16" customWidth="1"/>
    <col min="4" max="7" width="25.7109375" style="16" customWidth="1"/>
    <col min="8" max="11" width="15.7109375" style="26" customWidth="1"/>
    <col min="12" max="12" width="20.7109375" style="16" customWidth="1"/>
    <col min="13" max="13" width="3.5703125" style="16" hidden="1" customWidth="1"/>
    <col min="14" max="14" width="6" style="16" hidden="1" customWidth="1"/>
    <col min="15" max="15" width="9.7109375" style="16" hidden="1" customWidth="1"/>
    <col min="16" max="16" width="10.7109375" style="16" hidden="1" customWidth="1"/>
    <col min="17" max="17" width="15.28515625" style="16" hidden="1" customWidth="1"/>
    <col min="18" max="18" width="19.42578125" style="16" hidden="1" customWidth="1"/>
    <col min="19" max="19" width="14.42578125" style="16" hidden="1" customWidth="1"/>
    <col min="20" max="20" width="21.85546875" style="16" hidden="1" customWidth="1"/>
    <col min="21" max="21" width="4.7109375" style="16" hidden="1" customWidth="1"/>
    <col min="22" max="22" width="10.7109375" style="16" hidden="1" customWidth="1"/>
    <col min="23" max="23" width="17" style="16" hidden="1" customWidth="1"/>
    <col min="24" max="24" width="3.5703125" style="16" hidden="1" customWidth="1"/>
    <col min="25" max="25" width="15.42578125" style="16" hidden="1" customWidth="1"/>
    <col min="26" max="16384" width="11.5703125" style="16"/>
  </cols>
  <sheetData>
    <row r="1" spans="1:25" ht="24" thickBot="1" x14ac:dyDescent="0.3">
      <c r="A1" s="14" t="s">
        <v>32</v>
      </c>
      <c r="B1" s="14"/>
      <c r="C1" s="15"/>
      <c r="D1" s="32">
        <f ca="1">DATE(YEAR(TODAY()),1,1)</f>
        <v>43101</v>
      </c>
    </row>
    <row r="2" spans="1:25" ht="23.25" x14ac:dyDescent="0.25">
      <c r="B2" s="14"/>
      <c r="C2" s="15"/>
    </row>
    <row r="3" spans="1:25" x14ac:dyDescent="0.25">
      <c r="B3" s="20" t="s">
        <v>17</v>
      </c>
      <c r="C3" s="21" t="s">
        <v>20</v>
      </c>
      <c r="D3" s="21" t="s">
        <v>20</v>
      </c>
      <c r="E3" s="21" t="s">
        <v>23</v>
      </c>
      <c r="F3" s="20" t="s">
        <v>20</v>
      </c>
      <c r="G3" s="20" t="s">
        <v>27</v>
      </c>
      <c r="H3" s="27" t="s">
        <v>28</v>
      </c>
      <c r="I3" s="27" t="s">
        <v>29</v>
      </c>
      <c r="J3" s="27" t="s">
        <v>29</v>
      </c>
      <c r="K3" s="27" t="s">
        <v>30</v>
      </c>
      <c r="L3" s="27" t="s">
        <v>33</v>
      </c>
      <c r="O3" s="54" t="s">
        <v>17</v>
      </c>
      <c r="P3" s="55" t="s">
        <v>20</v>
      </c>
      <c r="Q3" s="55" t="s">
        <v>20</v>
      </c>
      <c r="R3" s="55" t="s">
        <v>23</v>
      </c>
      <c r="S3" s="54" t="s">
        <v>20</v>
      </c>
      <c r="T3" s="54" t="s">
        <v>27</v>
      </c>
      <c r="U3" s="56" t="s">
        <v>28</v>
      </c>
      <c r="V3" s="56" t="s">
        <v>29</v>
      </c>
      <c r="W3" s="56" t="s">
        <v>29</v>
      </c>
      <c r="X3" s="56" t="s">
        <v>30</v>
      </c>
      <c r="Y3" s="56" t="s">
        <v>33</v>
      </c>
    </row>
    <row r="4" spans="1:25" ht="48.6" customHeight="1" x14ac:dyDescent="0.25">
      <c r="A4" s="15"/>
      <c r="B4" s="22"/>
      <c r="C4" s="23" t="s">
        <v>21</v>
      </c>
      <c r="D4" s="24" t="s">
        <v>25</v>
      </c>
      <c r="E4" s="24" t="s">
        <v>24</v>
      </c>
      <c r="F4" s="24" t="s">
        <v>26</v>
      </c>
      <c r="G4" s="24" t="s">
        <v>37</v>
      </c>
      <c r="H4" s="28"/>
      <c r="I4" s="28" t="s">
        <v>35</v>
      </c>
      <c r="J4" s="28" t="s">
        <v>31</v>
      </c>
      <c r="K4" s="28"/>
      <c r="L4" s="28" t="s">
        <v>34</v>
      </c>
      <c r="M4" s="34" t="s">
        <v>30</v>
      </c>
      <c r="N4" s="34" t="s">
        <v>29</v>
      </c>
      <c r="O4" s="57"/>
      <c r="P4" s="58" t="s">
        <v>21</v>
      </c>
      <c r="Q4" s="59" t="s">
        <v>25</v>
      </c>
      <c r="R4" s="59" t="s">
        <v>24</v>
      </c>
      <c r="S4" s="59" t="s">
        <v>26</v>
      </c>
      <c r="T4" s="59" t="s">
        <v>37</v>
      </c>
      <c r="U4" s="60"/>
      <c r="V4" s="60" t="s">
        <v>35</v>
      </c>
      <c r="W4" s="60" t="s">
        <v>31</v>
      </c>
      <c r="X4" s="60"/>
      <c r="Y4" s="60" t="s">
        <v>34</v>
      </c>
    </row>
    <row r="5" spans="1:25" x14ac:dyDescent="0.25">
      <c r="A5" s="70" t="s">
        <v>22</v>
      </c>
      <c r="B5" s="18"/>
      <c r="C5" s="25"/>
      <c r="D5" s="25"/>
      <c r="E5" s="25"/>
      <c r="F5" s="25"/>
      <c r="G5" s="31"/>
      <c r="H5" s="25"/>
      <c r="I5" s="25"/>
      <c r="J5" s="25"/>
      <c r="K5" s="25"/>
      <c r="L5" s="25"/>
      <c r="M5" s="26"/>
      <c r="N5" s="26"/>
      <c r="O5" s="61">
        <f ca="1">DATE(YEAR(TODAY()),10,30)</f>
        <v>43403</v>
      </c>
      <c r="P5" s="62" t="str">
        <f ca="1">TEXT(O5,"TTTT")</f>
        <v>Dienstag</v>
      </c>
      <c r="Q5" s="62">
        <f ca="1">WEEKDAY(O5)</f>
        <v>3</v>
      </c>
      <c r="R5" s="62">
        <f ca="1">WEEKDAY(O5,2)</f>
        <v>2</v>
      </c>
      <c r="S5" s="62" t="str">
        <f ca="1">TEXT(WEEKDAY(O5),"TTTT")</f>
        <v>Dienstag</v>
      </c>
      <c r="T5" s="63">
        <f ca="1">_xlfn.ISOWEEKNUM(O5)</f>
        <v>44</v>
      </c>
      <c r="U5" s="62">
        <f ca="1">YEAR(O5)</f>
        <v>2018</v>
      </c>
      <c r="V5" s="62">
        <f ca="1">MONTH(O5)</f>
        <v>10</v>
      </c>
      <c r="W5" s="62" t="str">
        <f ca="1">TEXT(O5,"MMMM")</f>
        <v>Oktober</v>
      </c>
      <c r="X5" s="62">
        <f ca="1">DAY(O5)</f>
        <v>30</v>
      </c>
      <c r="Y5" s="62">
        <f ca="1">O5-$D$1</f>
        <v>302</v>
      </c>
    </row>
    <row r="6" spans="1:25" x14ac:dyDescent="0.25">
      <c r="B6" s="19">
        <f ca="1">DATE(YEAR(TODAY()),N6,M6)</f>
        <v>43403</v>
      </c>
      <c r="C6" s="71"/>
      <c r="D6" s="38"/>
      <c r="E6" s="38"/>
      <c r="F6" s="72"/>
      <c r="G6" s="39"/>
      <c r="H6" s="38"/>
      <c r="I6" s="38"/>
      <c r="J6" s="72"/>
      <c r="K6" s="38"/>
      <c r="L6" s="38"/>
      <c r="M6" s="26">
        <v>30</v>
      </c>
      <c r="N6" s="26">
        <v>10</v>
      </c>
      <c r="O6" s="19">
        <f ca="1">DATE(YEAR(TODAY()),N6,M6)</f>
        <v>43403</v>
      </c>
      <c r="P6" s="36" t="str">
        <f t="shared" ref="P6:P23" ca="1" si="0">TEXT(O6,"TTTT")</f>
        <v>Dienstag</v>
      </c>
      <c r="Q6" s="30">
        <f t="shared" ref="Q6:Q23" ca="1" si="1">WEEKDAY(O6)</f>
        <v>3</v>
      </c>
      <c r="R6" s="30">
        <f t="shared" ref="R6:R23" ca="1" si="2">WEEKDAY(O6,2)</f>
        <v>2</v>
      </c>
      <c r="S6" s="33" t="str">
        <f t="shared" ref="S6:S23" ca="1" si="3">TEXT(WEEKDAY(O6),"TTTT")</f>
        <v>Dienstag</v>
      </c>
      <c r="T6" s="29">
        <f t="shared" ref="T6:T23" ca="1" si="4">_xlfn.ISOWEEKNUM(O6)</f>
        <v>44</v>
      </c>
      <c r="U6" s="30">
        <f t="shared" ref="U6:U23" ca="1" si="5">YEAR(O6)</f>
        <v>2018</v>
      </c>
      <c r="V6" s="30">
        <f t="shared" ref="V6:V23" ca="1" si="6">MONTH(O6)</f>
        <v>10</v>
      </c>
      <c r="W6" s="33" t="str">
        <f t="shared" ref="W6:W23" ca="1" si="7">TEXT(O6,"MMMM")</f>
        <v>Oktober</v>
      </c>
      <c r="X6" s="30">
        <f t="shared" ref="X6:X23" ca="1" si="8">DAY(O6)</f>
        <v>30</v>
      </c>
      <c r="Y6" s="30">
        <f t="shared" ref="Y6:Y23" ca="1" si="9">O6-$D$1</f>
        <v>302</v>
      </c>
    </row>
    <row r="7" spans="1:25" x14ac:dyDescent="0.25">
      <c r="B7" s="19">
        <f t="shared" ref="B7:B23" ca="1" si="10">DATE(YEAR(TODAY()),N7,M7)</f>
        <v>43273</v>
      </c>
      <c r="C7" s="72"/>
      <c r="D7" s="38"/>
      <c r="E7" s="38"/>
      <c r="F7" s="72"/>
      <c r="G7" s="39"/>
      <c r="H7" s="38"/>
      <c r="I7" s="38"/>
      <c r="J7" s="72"/>
      <c r="K7" s="38"/>
      <c r="L7" s="38"/>
      <c r="M7" s="26">
        <v>22</v>
      </c>
      <c r="N7" s="26">
        <v>6</v>
      </c>
      <c r="O7" s="19">
        <f t="shared" ref="O7:O23" ca="1" si="11">DATE(YEAR(TODAY()),N7,M7)</f>
        <v>43273</v>
      </c>
      <c r="P7" s="33" t="str">
        <f t="shared" ca="1" si="0"/>
        <v>Freitag</v>
      </c>
      <c r="Q7" s="30">
        <f t="shared" ca="1" si="1"/>
        <v>6</v>
      </c>
      <c r="R7" s="30">
        <f t="shared" ca="1" si="2"/>
        <v>5</v>
      </c>
      <c r="S7" s="33" t="str">
        <f t="shared" ca="1" si="3"/>
        <v>Freitag</v>
      </c>
      <c r="T7" s="29">
        <f t="shared" ca="1" si="4"/>
        <v>25</v>
      </c>
      <c r="U7" s="30">
        <f t="shared" ca="1" si="5"/>
        <v>2018</v>
      </c>
      <c r="V7" s="30">
        <f t="shared" ca="1" si="6"/>
        <v>6</v>
      </c>
      <c r="W7" s="33" t="str">
        <f t="shared" ca="1" si="7"/>
        <v>Juni</v>
      </c>
      <c r="X7" s="30">
        <f t="shared" ca="1" si="8"/>
        <v>22</v>
      </c>
      <c r="Y7" s="30">
        <f t="shared" ca="1" si="9"/>
        <v>172</v>
      </c>
    </row>
    <row r="8" spans="1:25" x14ac:dyDescent="0.25">
      <c r="B8" s="19">
        <f t="shared" ca="1" si="10"/>
        <v>43437</v>
      </c>
      <c r="C8" s="72"/>
      <c r="D8" s="38"/>
      <c r="E8" s="38"/>
      <c r="F8" s="72"/>
      <c r="G8" s="39"/>
      <c r="H8" s="38"/>
      <c r="I8" s="38"/>
      <c r="J8" s="72"/>
      <c r="K8" s="38"/>
      <c r="L8" s="38"/>
      <c r="M8" s="26">
        <v>3</v>
      </c>
      <c r="N8" s="26">
        <v>12</v>
      </c>
      <c r="O8" s="19">
        <f t="shared" ca="1" si="11"/>
        <v>43437</v>
      </c>
      <c r="P8" s="33" t="str">
        <f t="shared" ca="1" si="0"/>
        <v>Montag</v>
      </c>
      <c r="Q8" s="30">
        <f t="shared" ca="1" si="1"/>
        <v>2</v>
      </c>
      <c r="R8" s="30">
        <f t="shared" ca="1" si="2"/>
        <v>1</v>
      </c>
      <c r="S8" s="33" t="str">
        <f t="shared" ca="1" si="3"/>
        <v>Montag</v>
      </c>
      <c r="T8" s="29">
        <f t="shared" ca="1" si="4"/>
        <v>49</v>
      </c>
      <c r="U8" s="30">
        <f t="shared" ca="1" si="5"/>
        <v>2018</v>
      </c>
      <c r="V8" s="30">
        <f t="shared" ca="1" si="6"/>
        <v>12</v>
      </c>
      <c r="W8" s="33" t="str">
        <f t="shared" ca="1" si="7"/>
        <v>Dezember</v>
      </c>
      <c r="X8" s="30">
        <f t="shared" ca="1" si="8"/>
        <v>3</v>
      </c>
      <c r="Y8" s="30">
        <f t="shared" ca="1" si="9"/>
        <v>336</v>
      </c>
    </row>
    <row r="9" spans="1:25" x14ac:dyDescent="0.25">
      <c r="B9" s="19">
        <f t="shared" ca="1" si="10"/>
        <v>43290</v>
      </c>
      <c r="C9" s="72"/>
      <c r="D9" s="38"/>
      <c r="E9" s="38"/>
      <c r="F9" s="72"/>
      <c r="G9" s="39"/>
      <c r="H9" s="38"/>
      <c r="I9" s="38"/>
      <c r="J9" s="72"/>
      <c r="K9" s="38"/>
      <c r="L9" s="38"/>
      <c r="M9" s="26">
        <v>9</v>
      </c>
      <c r="N9" s="26">
        <v>7</v>
      </c>
      <c r="O9" s="19">
        <f t="shared" ca="1" si="11"/>
        <v>43290</v>
      </c>
      <c r="P9" s="33" t="str">
        <f t="shared" ca="1" si="0"/>
        <v>Montag</v>
      </c>
      <c r="Q9" s="30">
        <f t="shared" ca="1" si="1"/>
        <v>2</v>
      </c>
      <c r="R9" s="30">
        <f t="shared" ca="1" si="2"/>
        <v>1</v>
      </c>
      <c r="S9" s="33" t="str">
        <f t="shared" ca="1" si="3"/>
        <v>Montag</v>
      </c>
      <c r="T9" s="29">
        <f t="shared" ca="1" si="4"/>
        <v>28</v>
      </c>
      <c r="U9" s="30">
        <f t="shared" ca="1" si="5"/>
        <v>2018</v>
      </c>
      <c r="V9" s="30">
        <f t="shared" ca="1" si="6"/>
        <v>7</v>
      </c>
      <c r="W9" s="33" t="str">
        <f t="shared" ca="1" si="7"/>
        <v>Juli</v>
      </c>
      <c r="X9" s="30">
        <f t="shared" ca="1" si="8"/>
        <v>9</v>
      </c>
      <c r="Y9" s="30">
        <f t="shared" ca="1" si="9"/>
        <v>189</v>
      </c>
    </row>
    <row r="10" spans="1:25" x14ac:dyDescent="0.25">
      <c r="B10" s="19">
        <f t="shared" ca="1" si="10"/>
        <v>43394</v>
      </c>
      <c r="C10" s="72"/>
      <c r="D10" s="38"/>
      <c r="E10" s="38"/>
      <c r="F10" s="72"/>
      <c r="G10" s="39"/>
      <c r="H10" s="38"/>
      <c r="I10" s="38"/>
      <c r="J10" s="72"/>
      <c r="K10" s="38"/>
      <c r="L10" s="38"/>
      <c r="M10" s="26">
        <v>21</v>
      </c>
      <c r="N10" s="26">
        <v>10</v>
      </c>
      <c r="O10" s="19">
        <f t="shared" ca="1" si="11"/>
        <v>43394</v>
      </c>
      <c r="P10" s="33" t="str">
        <f t="shared" ca="1" si="0"/>
        <v>Sonntag</v>
      </c>
      <c r="Q10" s="30">
        <f t="shared" ca="1" si="1"/>
        <v>1</v>
      </c>
      <c r="R10" s="30">
        <f t="shared" ca="1" si="2"/>
        <v>7</v>
      </c>
      <c r="S10" s="33" t="str">
        <f t="shared" ca="1" si="3"/>
        <v>Sonntag</v>
      </c>
      <c r="T10" s="29">
        <f t="shared" ca="1" si="4"/>
        <v>42</v>
      </c>
      <c r="U10" s="30">
        <f t="shared" ca="1" si="5"/>
        <v>2018</v>
      </c>
      <c r="V10" s="30">
        <f t="shared" ca="1" si="6"/>
        <v>10</v>
      </c>
      <c r="W10" s="33" t="str">
        <f t="shared" ca="1" si="7"/>
        <v>Oktober</v>
      </c>
      <c r="X10" s="30">
        <f t="shared" ca="1" si="8"/>
        <v>21</v>
      </c>
      <c r="Y10" s="30">
        <f t="shared" ca="1" si="9"/>
        <v>293</v>
      </c>
    </row>
    <row r="11" spans="1:25" x14ac:dyDescent="0.25">
      <c r="B11" s="19">
        <f t="shared" ca="1" si="10"/>
        <v>43415</v>
      </c>
      <c r="C11" s="72"/>
      <c r="D11" s="38"/>
      <c r="E11" s="38"/>
      <c r="F11" s="72"/>
      <c r="G11" s="39"/>
      <c r="H11" s="38"/>
      <c r="I11" s="38"/>
      <c r="J11" s="72"/>
      <c r="K11" s="38"/>
      <c r="L11" s="38"/>
      <c r="M11" s="26">
        <v>11</v>
      </c>
      <c r="N11" s="26">
        <v>11</v>
      </c>
      <c r="O11" s="19">
        <f t="shared" ca="1" si="11"/>
        <v>43415</v>
      </c>
      <c r="P11" s="33" t="str">
        <f t="shared" ca="1" si="0"/>
        <v>Sonntag</v>
      </c>
      <c r="Q11" s="30">
        <f t="shared" ca="1" si="1"/>
        <v>1</v>
      </c>
      <c r="R11" s="30">
        <f t="shared" ca="1" si="2"/>
        <v>7</v>
      </c>
      <c r="S11" s="33" t="str">
        <f t="shared" ca="1" si="3"/>
        <v>Sonntag</v>
      </c>
      <c r="T11" s="29">
        <f t="shared" ca="1" si="4"/>
        <v>45</v>
      </c>
      <c r="U11" s="30">
        <f t="shared" ca="1" si="5"/>
        <v>2018</v>
      </c>
      <c r="V11" s="30">
        <f t="shared" ca="1" si="6"/>
        <v>11</v>
      </c>
      <c r="W11" s="33" t="str">
        <f t="shared" ca="1" si="7"/>
        <v>November</v>
      </c>
      <c r="X11" s="30">
        <f t="shared" ca="1" si="8"/>
        <v>11</v>
      </c>
      <c r="Y11" s="30">
        <f t="shared" ca="1" si="9"/>
        <v>314</v>
      </c>
    </row>
    <row r="12" spans="1:25" x14ac:dyDescent="0.25">
      <c r="B12" s="19">
        <f t="shared" ca="1" si="10"/>
        <v>43311</v>
      </c>
      <c r="C12" s="72"/>
      <c r="D12" s="38"/>
      <c r="E12" s="38"/>
      <c r="F12" s="72"/>
      <c r="G12" s="39"/>
      <c r="H12" s="38"/>
      <c r="I12" s="38"/>
      <c r="J12" s="72"/>
      <c r="K12" s="38"/>
      <c r="L12" s="38"/>
      <c r="M12" s="26">
        <v>30</v>
      </c>
      <c r="N12" s="26">
        <v>7</v>
      </c>
      <c r="O12" s="19">
        <f t="shared" ca="1" si="11"/>
        <v>43311</v>
      </c>
      <c r="P12" s="33" t="str">
        <f t="shared" ca="1" si="0"/>
        <v>Montag</v>
      </c>
      <c r="Q12" s="30">
        <f t="shared" ca="1" si="1"/>
        <v>2</v>
      </c>
      <c r="R12" s="30">
        <f t="shared" ca="1" si="2"/>
        <v>1</v>
      </c>
      <c r="S12" s="33" t="str">
        <f t="shared" ca="1" si="3"/>
        <v>Montag</v>
      </c>
      <c r="T12" s="29">
        <f t="shared" ca="1" si="4"/>
        <v>31</v>
      </c>
      <c r="U12" s="30">
        <f t="shared" ca="1" si="5"/>
        <v>2018</v>
      </c>
      <c r="V12" s="30">
        <f t="shared" ca="1" si="6"/>
        <v>7</v>
      </c>
      <c r="W12" s="33" t="str">
        <f t="shared" ca="1" si="7"/>
        <v>Juli</v>
      </c>
      <c r="X12" s="30">
        <f t="shared" ca="1" si="8"/>
        <v>30</v>
      </c>
      <c r="Y12" s="30">
        <f t="shared" ca="1" si="9"/>
        <v>210</v>
      </c>
    </row>
    <row r="13" spans="1:25" x14ac:dyDescent="0.25">
      <c r="B13" s="19">
        <f t="shared" ca="1" si="10"/>
        <v>43377</v>
      </c>
      <c r="C13" s="72"/>
      <c r="D13" s="38"/>
      <c r="E13" s="38"/>
      <c r="F13" s="72"/>
      <c r="G13" s="39"/>
      <c r="H13" s="38"/>
      <c r="I13" s="38"/>
      <c r="J13" s="72"/>
      <c r="K13" s="38"/>
      <c r="L13" s="38"/>
      <c r="M13" s="26">
        <v>4</v>
      </c>
      <c r="N13" s="26">
        <v>10</v>
      </c>
      <c r="O13" s="19">
        <f t="shared" ca="1" si="11"/>
        <v>43377</v>
      </c>
      <c r="P13" s="33" t="str">
        <f t="shared" ca="1" si="0"/>
        <v>Donnerstag</v>
      </c>
      <c r="Q13" s="30">
        <f t="shared" ca="1" si="1"/>
        <v>5</v>
      </c>
      <c r="R13" s="30">
        <f t="shared" ca="1" si="2"/>
        <v>4</v>
      </c>
      <c r="S13" s="33" t="str">
        <f t="shared" ca="1" si="3"/>
        <v>Donnerstag</v>
      </c>
      <c r="T13" s="29">
        <f t="shared" ca="1" si="4"/>
        <v>40</v>
      </c>
      <c r="U13" s="30">
        <f t="shared" ca="1" si="5"/>
        <v>2018</v>
      </c>
      <c r="V13" s="30">
        <f t="shared" ca="1" si="6"/>
        <v>10</v>
      </c>
      <c r="W13" s="33" t="str">
        <f t="shared" ca="1" si="7"/>
        <v>Oktober</v>
      </c>
      <c r="X13" s="30">
        <f t="shared" ca="1" si="8"/>
        <v>4</v>
      </c>
      <c r="Y13" s="30">
        <f t="shared" ca="1" si="9"/>
        <v>276</v>
      </c>
    </row>
    <row r="14" spans="1:25" x14ac:dyDescent="0.25">
      <c r="B14" s="19">
        <f t="shared" ca="1" si="10"/>
        <v>43290</v>
      </c>
      <c r="C14" s="72"/>
      <c r="D14" s="38"/>
      <c r="E14" s="38"/>
      <c r="F14" s="72"/>
      <c r="G14" s="39"/>
      <c r="H14" s="38"/>
      <c r="I14" s="38"/>
      <c r="J14" s="72"/>
      <c r="K14" s="38"/>
      <c r="L14" s="38"/>
      <c r="M14" s="26">
        <v>9</v>
      </c>
      <c r="N14" s="26">
        <v>7</v>
      </c>
      <c r="O14" s="19">
        <f t="shared" ca="1" si="11"/>
        <v>43290</v>
      </c>
      <c r="P14" s="33" t="str">
        <f t="shared" ca="1" si="0"/>
        <v>Montag</v>
      </c>
      <c r="Q14" s="30">
        <f t="shared" ca="1" si="1"/>
        <v>2</v>
      </c>
      <c r="R14" s="30">
        <f t="shared" ca="1" si="2"/>
        <v>1</v>
      </c>
      <c r="S14" s="33" t="str">
        <f t="shared" ca="1" si="3"/>
        <v>Montag</v>
      </c>
      <c r="T14" s="29">
        <f t="shared" ca="1" si="4"/>
        <v>28</v>
      </c>
      <c r="U14" s="30">
        <f t="shared" ca="1" si="5"/>
        <v>2018</v>
      </c>
      <c r="V14" s="30">
        <f t="shared" ca="1" si="6"/>
        <v>7</v>
      </c>
      <c r="W14" s="33" t="str">
        <f t="shared" ca="1" si="7"/>
        <v>Juli</v>
      </c>
      <c r="X14" s="30">
        <f t="shared" ca="1" si="8"/>
        <v>9</v>
      </c>
      <c r="Y14" s="30">
        <f t="shared" ca="1" si="9"/>
        <v>189</v>
      </c>
    </row>
    <row r="15" spans="1:25" x14ac:dyDescent="0.25">
      <c r="B15" s="19">
        <f t="shared" ca="1" si="10"/>
        <v>43424</v>
      </c>
      <c r="C15" s="72"/>
      <c r="D15" s="38"/>
      <c r="E15" s="38"/>
      <c r="F15" s="72"/>
      <c r="G15" s="39"/>
      <c r="H15" s="38"/>
      <c r="I15" s="38"/>
      <c r="J15" s="72"/>
      <c r="K15" s="38"/>
      <c r="L15" s="38"/>
      <c r="M15" s="26">
        <v>20</v>
      </c>
      <c r="N15" s="26">
        <v>11</v>
      </c>
      <c r="O15" s="19">
        <f t="shared" ca="1" si="11"/>
        <v>43424</v>
      </c>
      <c r="P15" s="33" t="str">
        <f t="shared" ca="1" si="0"/>
        <v>Dienstag</v>
      </c>
      <c r="Q15" s="30">
        <f t="shared" ca="1" si="1"/>
        <v>3</v>
      </c>
      <c r="R15" s="30">
        <f t="shared" ca="1" si="2"/>
        <v>2</v>
      </c>
      <c r="S15" s="33" t="str">
        <f t="shared" ca="1" si="3"/>
        <v>Dienstag</v>
      </c>
      <c r="T15" s="29">
        <f t="shared" ca="1" si="4"/>
        <v>47</v>
      </c>
      <c r="U15" s="30">
        <f t="shared" ca="1" si="5"/>
        <v>2018</v>
      </c>
      <c r="V15" s="30">
        <f t="shared" ca="1" si="6"/>
        <v>11</v>
      </c>
      <c r="W15" s="33" t="str">
        <f t="shared" ca="1" si="7"/>
        <v>November</v>
      </c>
      <c r="X15" s="30">
        <f t="shared" ca="1" si="8"/>
        <v>20</v>
      </c>
      <c r="Y15" s="30">
        <f t="shared" ca="1" si="9"/>
        <v>323</v>
      </c>
    </row>
    <row r="16" spans="1:25" x14ac:dyDescent="0.25">
      <c r="B16" s="19">
        <f t="shared" ca="1" si="10"/>
        <v>43275</v>
      </c>
      <c r="C16" s="72"/>
      <c r="D16" s="38"/>
      <c r="E16" s="38"/>
      <c r="F16" s="72"/>
      <c r="G16" s="39"/>
      <c r="H16" s="38"/>
      <c r="I16" s="38"/>
      <c r="J16" s="72"/>
      <c r="K16" s="38"/>
      <c r="L16" s="38"/>
      <c r="M16" s="26">
        <v>24</v>
      </c>
      <c r="N16" s="26">
        <v>6</v>
      </c>
      <c r="O16" s="19">
        <f t="shared" ca="1" si="11"/>
        <v>43275</v>
      </c>
      <c r="P16" s="33" t="str">
        <f t="shared" ca="1" si="0"/>
        <v>Sonntag</v>
      </c>
      <c r="Q16" s="30">
        <f t="shared" ca="1" si="1"/>
        <v>1</v>
      </c>
      <c r="R16" s="30">
        <f t="shared" ca="1" si="2"/>
        <v>7</v>
      </c>
      <c r="S16" s="33" t="str">
        <f t="shared" ca="1" si="3"/>
        <v>Sonntag</v>
      </c>
      <c r="T16" s="29">
        <f t="shared" ca="1" si="4"/>
        <v>25</v>
      </c>
      <c r="U16" s="30">
        <f t="shared" ca="1" si="5"/>
        <v>2018</v>
      </c>
      <c r="V16" s="30">
        <f t="shared" ca="1" si="6"/>
        <v>6</v>
      </c>
      <c r="W16" s="33" t="str">
        <f t="shared" ca="1" si="7"/>
        <v>Juni</v>
      </c>
      <c r="X16" s="30">
        <f t="shared" ca="1" si="8"/>
        <v>24</v>
      </c>
      <c r="Y16" s="30">
        <f t="shared" ca="1" si="9"/>
        <v>174</v>
      </c>
    </row>
    <row r="17" spans="2:25" x14ac:dyDescent="0.25">
      <c r="B17" s="19">
        <f t="shared" ca="1" si="10"/>
        <v>43425</v>
      </c>
      <c r="C17" s="72"/>
      <c r="D17" s="38"/>
      <c r="E17" s="38"/>
      <c r="F17" s="72"/>
      <c r="G17" s="39"/>
      <c r="H17" s="38"/>
      <c r="I17" s="38"/>
      <c r="J17" s="72"/>
      <c r="K17" s="38"/>
      <c r="L17" s="38"/>
      <c r="M17" s="26">
        <v>21</v>
      </c>
      <c r="N17" s="26">
        <v>11</v>
      </c>
      <c r="O17" s="19">
        <f t="shared" ca="1" si="11"/>
        <v>43425</v>
      </c>
      <c r="P17" s="33" t="str">
        <f t="shared" ca="1" si="0"/>
        <v>Mittwoch</v>
      </c>
      <c r="Q17" s="30">
        <f t="shared" ca="1" si="1"/>
        <v>4</v>
      </c>
      <c r="R17" s="30">
        <f t="shared" ca="1" si="2"/>
        <v>3</v>
      </c>
      <c r="S17" s="33" t="str">
        <f t="shared" ca="1" si="3"/>
        <v>Mittwoch</v>
      </c>
      <c r="T17" s="29">
        <f t="shared" ca="1" si="4"/>
        <v>47</v>
      </c>
      <c r="U17" s="30">
        <f t="shared" ca="1" si="5"/>
        <v>2018</v>
      </c>
      <c r="V17" s="30">
        <f t="shared" ca="1" si="6"/>
        <v>11</v>
      </c>
      <c r="W17" s="33" t="str">
        <f t="shared" ca="1" si="7"/>
        <v>November</v>
      </c>
      <c r="X17" s="30">
        <f t="shared" ca="1" si="8"/>
        <v>21</v>
      </c>
      <c r="Y17" s="30">
        <f t="shared" ca="1" si="9"/>
        <v>324</v>
      </c>
    </row>
    <row r="18" spans="2:25" x14ac:dyDescent="0.25">
      <c r="B18" s="19">
        <f t="shared" ca="1" si="10"/>
        <v>43433</v>
      </c>
      <c r="C18" s="72"/>
      <c r="D18" s="38"/>
      <c r="E18" s="38"/>
      <c r="F18" s="72"/>
      <c r="G18" s="39"/>
      <c r="H18" s="38"/>
      <c r="I18" s="38"/>
      <c r="J18" s="72"/>
      <c r="K18" s="38"/>
      <c r="L18" s="38"/>
      <c r="M18" s="26">
        <v>29</v>
      </c>
      <c r="N18" s="26">
        <v>11</v>
      </c>
      <c r="O18" s="19">
        <f t="shared" ca="1" si="11"/>
        <v>43433</v>
      </c>
      <c r="P18" s="33" t="str">
        <f t="shared" ca="1" si="0"/>
        <v>Donnerstag</v>
      </c>
      <c r="Q18" s="30">
        <f t="shared" ca="1" si="1"/>
        <v>5</v>
      </c>
      <c r="R18" s="30">
        <f t="shared" ca="1" si="2"/>
        <v>4</v>
      </c>
      <c r="S18" s="33" t="str">
        <f t="shared" ca="1" si="3"/>
        <v>Donnerstag</v>
      </c>
      <c r="T18" s="29">
        <f t="shared" ca="1" si="4"/>
        <v>48</v>
      </c>
      <c r="U18" s="30">
        <f t="shared" ca="1" si="5"/>
        <v>2018</v>
      </c>
      <c r="V18" s="30">
        <f t="shared" ca="1" si="6"/>
        <v>11</v>
      </c>
      <c r="W18" s="33" t="str">
        <f t="shared" ca="1" si="7"/>
        <v>November</v>
      </c>
      <c r="X18" s="30">
        <f t="shared" ca="1" si="8"/>
        <v>29</v>
      </c>
      <c r="Y18" s="30">
        <f t="shared" ca="1" si="9"/>
        <v>332</v>
      </c>
    </row>
    <row r="19" spans="2:25" x14ac:dyDescent="0.25">
      <c r="B19" s="19">
        <f t="shared" ca="1" si="10"/>
        <v>43295</v>
      </c>
      <c r="C19" s="72"/>
      <c r="D19" s="38"/>
      <c r="E19" s="38"/>
      <c r="F19" s="72"/>
      <c r="G19" s="39"/>
      <c r="H19" s="38"/>
      <c r="I19" s="38"/>
      <c r="J19" s="72"/>
      <c r="K19" s="38"/>
      <c r="L19" s="38"/>
      <c r="M19" s="26">
        <v>14</v>
      </c>
      <c r="N19" s="26">
        <v>7</v>
      </c>
      <c r="O19" s="19">
        <f t="shared" ca="1" si="11"/>
        <v>43295</v>
      </c>
      <c r="P19" s="33" t="str">
        <f t="shared" ca="1" si="0"/>
        <v>Samstag</v>
      </c>
      <c r="Q19" s="30">
        <f t="shared" ca="1" si="1"/>
        <v>7</v>
      </c>
      <c r="R19" s="30">
        <f t="shared" ca="1" si="2"/>
        <v>6</v>
      </c>
      <c r="S19" s="33" t="str">
        <f t="shared" ca="1" si="3"/>
        <v>Samstag</v>
      </c>
      <c r="T19" s="29">
        <f t="shared" ca="1" si="4"/>
        <v>28</v>
      </c>
      <c r="U19" s="30">
        <f t="shared" ca="1" si="5"/>
        <v>2018</v>
      </c>
      <c r="V19" s="30">
        <f t="shared" ca="1" si="6"/>
        <v>7</v>
      </c>
      <c r="W19" s="33" t="str">
        <f t="shared" ca="1" si="7"/>
        <v>Juli</v>
      </c>
      <c r="X19" s="30">
        <f t="shared" ca="1" si="8"/>
        <v>14</v>
      </c>
      <c r="Y19" s="30">
        <f t="shared" ca="1" si="9"/>
        <v>194</v>
      </c>
    </row>
    <row r="20" spans="2:25" x14ac:dyDescent="0.25">
      <c r="B20" s="19">
        <f t="shared" ca="1" si="10"/>
        <v>43359</v>
      </c>
      <c r="C20" s="72"/>
      <c r="D20" s="38"/>
      <c r="E20" s="38"/>
      <c r="F20" s="72"/>
      <c r="G20" s="39"/>
      <c r="H20" s="38"/>
      <c r="I20" s="38"/>
      <c r="J20" s="72"/>
      <c r="K20" s="38"/>
      <c r="L20" s="38"/>
      <c r="M20" s="26">
        <v>16</v>
      </c>
      <c r="N20" s="26">
        <v>9</v>
      </c>
      <c r="O20" s="19">
        <f t="shared" ca="1" si="11"/>
        <v>43359</v>
      </c>
      <c r="P20" s="33" t="str">
        <f t="shared" ca="1" si="0"/>
        <v>Sonntag</v>
      </c>
      <c r="Q20" s="30">
        <f t="shared" ca="1" si="1"/>
        <v>1</v>
      </c>
      <c r="R20" s="30">
        <f t="shared" ca="1" si="2"/>
        <v>7</v>
      </c>
      <c r="S20" s="33" t="str">
        <f t="shared" ca="1" si="3"/>
        <v>Sonntag</v>
      </c>
      <c r="T20" s="29">
        <f t="shared" ca="1" si="4"/>
        <v>37</v>
      </c>
      <c r="U20" s="30">
        <f t="shared" ca="1" si="5"/>
        <v>2018</v>
      </c>
      <c r="V20" s="30">
        <f t="shared" ca="1" si="6"/>
        <v>9</v>
      </c>
      <c r="W20" s="33" t="str">
        <f t="shared" ca="1" si="7"/>
        <v>September</v>
      </c>
      <c r="X20" s="30">
        <f t="shared" ca="1" si="8"/>
        <v>16</v>
      </c>
      <c r="Y20" s="30">
        <f t="shared" ca="1" si="9"/>
        <v>258</v>
      </c>
    </row>
    <row r="21" spans="2:25" x14ac:dyDescent="0.25">
      <c r="B21" s="19">
        <f t="shared" ca="1" si="10"/>
        <v>43385</v>
      </c>
      <c r="C21" s="72"/>
      <c r="D21" s="38"/>
      <c r="E21" s="38"/>
      <c r="F21" s="72"/>
      <c r="G21" s="39"/>
      <c r="H21" s="38"/>
      <c r="I21" s="38"/>
      <c r="J21" s="72"/>
      <c r="K21" s="38"/>
      <c r="L21" s="38"/>
      <c r="M21" s="26">
        <v>12</v>
      </c>
      <c r="N21" s="26">
        <v>10</v>
      </c>
      <c r="O21" s="19">
        <f t="shared" ca="1" si="11"/>
        <v>43385</v>
      </c>
      <c r="P21" s="33" t="str">
        <f t="shared" ca="1" si="0"/>
        <v>Freitag</v>
      </c>
      <c r="Q21" s="30">
        <f t="shared" ca="1" si="1"/>
        <v>6</v>
      </c>
      <c r="R21" s="30">
        <f t="shared" ca="1" si="2"/>
        <v>5</v>
      </c>
      <c r="S21" s="33" t="str">
        <f t="shared" ca="1" si="3"/>
        <v>Freitag</v>
      </c>
      <c r="T21" s="29">
        <f t="shared" ca="1" si="4"/>
        <v>41</v>
      </c>
      <c r="U21" s="30">
        <f t="shared" ca="1" si="5"/>
        <v>2018</v>
      </c>
      <c r="V21" s="30">
        <f t="shared" ca="1" si="6"/>
        <v>10</v>
      </c>
      <c r="W21" s="33" t="str">
        <f t="shared" ca="1" si="7"/>
        <v>Oktober</v>
      </c>
      <c r="X21" s="30">
        <f t="shared" ca="1" si="8"/>
        <v>12</v>
      </c>
      <c r="Y21" s="30">
        <f t="shared" ca="1" si="9"/>
        <v>284</v>
      </c>
    </row>
    <row r="22" spans="2:25" x14ac:dyDescent="0.25">
      <c r="B22" s="19">
        <f t="shared" ca="1" si="10"/>
        <v>43375</v>
      </c>
      <c r="C22" s="72"/>
      <c r="D22" s="38"/>
      <c r="E22" s="38"/>
      <c r="F22" s="72"/>
      <c r="G22" s="39"/>
      <c r="H22" s="38"/>
      <c r="I22" s="38"/>
      <c r="J22" s="72"/>
      <c r="K22" s="38"/>
      <c r="L22" s="38"/>
      <c r="M22" s="26">
        <v>2</v>
      </c>
      <c r="N22" s="26">
        <v>10</v>
      </c>
      <c r="O22" s="19">
        <f t="shared" ca="1" si="11"/>
        <v>43375</v>
      </c>
      <c r="P22" s="33" t="str">
        <f t="shared" ca="1" si="0"/>
        <v>Dienstag</v>
      </c>
      <c r="Q22" s="30">
        <f t="shared" ca="1" si="1"/>
        <v>3</v>
      </c>
      <c r="R22" s="30">
        <f t="shared" ca="1" si="2"/>
        <v>2</v>
      </c>
      <c r="S22" s="33" t="str">
        <f t="shared" ca="1" si="3"/>
        <v>Dienstag</v>
      </c>
      <c r="T22" s="29">
        <f t="shared" ca="1" si="4"/>
        <v>40</v>
      </c>
      <c r="U22" s="30">
        <f t="shared" ca="1" si="5"/>
        <v>2018</v>
      </c>
      <c r="V22" s="30">
        <f t="shared" ca="1" si="6"/>
        <v>10</v>
      </c>
      <c r="W22" s="33" t="str">
        <f t="shared" ca="1" si="7"/>
        <v>Oktober</v>
      </c>
      <c r="X22" s="30">
        <f t="shared" ca="1" si="8"/>
        <v>2</v>
      </c>
      <c r="Y22" s="30">
        <f t="shared" ca="1" si="9"/>
        <v>274</v>
      </c>
    </row>
    <row r="23" spans="2:25" x14ac:dyDescent="0.25">
      <c r="B23" s="19">
        <f t="shared" ca="1" si="10"/>
        <v>43333</v>
      </c>
      <c r="C23" s="72"/>
      <c r="D23" s="38"/>
      <c r="E23" s="38"/>
      <c r="F23" s="72"/>
      <c r="G23" s="39"/>
      <c r="H23" s="38"/>
      <c r="I23" s="38"/>
      <c r="J23" s="72"/>
      <c r="K23" s="38"/>
      <c r="L23" s="38"/>
      <c r="M23" s="26">
        <v>21</v>
      </c>
      <c r="N23" s="26">
        <v>8</v>
      </c>
      <c r="O23" s="19">
        <f t="shared" ca="1" si="11"/>
        <v>43333</v>
      </c>
      <c r="P23" s="33" t="str">
        <f t="shared" ca="1" si="0"/>
        <v>Dienstag</v>
      </c>
      <c r="Q23" s="30">
        <f t="shared" ca="1" si="1"/>
        <v>3</v>
      </c>
      <c r="R23" s="30">
        <f t="shared" ca="1" si="2"/>
        <v>2</v>
      </c>
      <c r="S23" s="33" t="str">
        <f t="shared" ca="1" si="3"/>
        <v>Dienstag</v>
      </c>
      <c r="T23" s="29">
        <f t="shared" ca="1" si="4"/>
        <v>34</v>
      </c>
      <c r="U23" s="30">
        <f t="shared" ca="1" si="5"/>
        <v>2018</v>
      </c>
      <c r="V23" s="30">
        <f t="shared" ca="1" si="6"/>
        <v>8</v>
      </c>
      <c r="W23" s="33" t="str">
        <f t="shared" ca="1" si="7"/>
        <v>August</v>
      </c>
      <c r="X23" s="30">
        <f t="shared" ca="1" si="8"/>
        <v>21</v>
      </c>
      <c r="Y23" s="30">
        <f t="shared" ca="1" si="9"/>
        <v>232</v>
      </c>
    </row>
    <row r="26" spans="2:25" x14ac:dyDescent="0.25">
      <c r="B26" s="64" t="s">
        <v>36</v>
      </c>
      <c r="C26" s="65"/>
      <c r="D26" s="65"/>
      <c r="E26" s="65"/>
      <c r="F26" s="65"/>
      <c r="G26" s="65"/>
      <c r="H26" s="66"/>
      <c r="I26" s="66"/>
      <c r="J26" s="66"/>
      <c r="K26" s="66"/>
      <c r="L26" s="65"/>
    </row>
    <row r="27" spans="2:25" x14ac:dyDescent="0.25">
      <c r="B27" s="65"/>
      <c r="C27" s="65"/>
      <c r="D27" s="65"/>
      <c r="E27" s="65"/>
      <c r="F27" s="65"/>
      <c r="G27" s="65"/>
      <c r="H27" s="66"/>
      <c r="I27" s="66"/>
      <c r="J27" s="66"/>
      <c r="K27" s="66"/>
      <c r="L27" s="65"/>
    </row>
    <row r="28" spans="2:25" x14ac:dyDescent="0.25">
      <c r="B28" s="65"/>
      <c r="C28" s="65"/>
      <c r="D28" s="65"/>
      <c r="E28" s="65"/>
      <c r="F28" s="65"/>
      <c r="G28" s="65"/>
      <c r="H28" s="66"/>
      <c r="I28" s="66"/>
      <c r="J28" s="66"/>
      <c r="K28" s="66"/>
      <c r="L28" s="65"/>
    </row>
    <row r="29" spans="2:25" x14ac:dyDescent="0.25">
      <c r="B29" s="65"/>
      <c r="C29" s="65"/>
      <c r="D29" s="65"/>
      <c r="E29" s="65"/>
      <c r="F29" s="65"/>
      <c r="G29" s="65"/>
      <c r="H29" s="66"/>
      <c r="I29" s="66"/>
      <c r="J29" s="66"/>
      <c r="K29" s="66"/>
      <c r="L29" s="65"/>
    </row>
    <row r="30" spans="2:25" x14ac:dyDescent="0.25">
      <c r="B30" s="65"/>
      <c r="C30" s="65"/>
      <c r="D30" s="65"/>
      <c r="E30" s="65"/>
      <c r="F30" s="65"/>
      <c r="G30" s="65"/>
      <c r="H30" s="66"/>
      <c r="I30" s="66"/>
      <c r="J30" s="66"/>
      <c r="K30" s="66"/>
      <c r="L30" s="65"/>
    </row>
    <row r="31" spans="2:25" x14ac:dyDescent="0.25">
      <c r="B31" s="65"/>
      <c r="C31" s="65"/>
      <c r="D31" s="65"/>
      <c r="E31" s="65"/>
      <c r="F31" s="65"/>
      <c r="G31" s="65"/>
      <c r="H31" s="66"/>
      <c r="I31" s="66"/>
      <c r="J31" s="66"/>
      <c r="K31" s="66"/>
      <c r="L31" s="65"/>
    </row>
    <row r="32" spans="2:25" x14ac:dyDescent="0.25">
      <c r="B32" s="65"/>
      <c r="C32" s="65"/>
      <c r="D32" s="65"/>
      <c r="E32" s="65"/>
      <c r="F32" s="65"/>
      <c r="G32" s="65"/>
      <c r="H32" s="66"/>
      <c r="I32" s="66"/>
      <c r="J32" s="66"/>
      <c r="K32" s="66"/>
      <c r="L32" s="65"/>
    </row>
    <row r="33" spans="2:12" x14ac:dyDescent="0.25">
      <c r="B33" s="65"/>
      <c r="C33" s="65"/>
      <c r="D33" s="65"/>
      <c r="E33" s="65"/>
      <c r="F33" s="65"/>
      <c r="G33" s="65"/>
      <c r="H33" s="66"/>
      <c r="I33" s="66"/>
      <c r="J33" s="66"/>
      <c r="K33" s="66"/>
      <c r="L33" s="65"/>
    </row>
    <row r="34" spans="2:12" x14ac:dyDescent="0.25">
      <c r="B34" s="65"/>
      <c r="C34" s="65"/>
      <c r="D34" s="65"/>
      <c r="E34" s="65"/>
      <c r="F34" s="65"/>
      <c r="G34" s="65"/>
      <c r="H34" s="66"/>
      <c r="I34" s="66"/>
      <c r="J34" s="66"/>
      <c r="K34" s="66"/>
      <c r="L34" s="65"/>
    </row>
    <row r="35" spans="2:12" x14ac:dyDescent="0.25">
      <c r="B35" s="65"/>
      <c r="C35" s="65"/>
      <c r="D35" s="65"/>
      <c r="E35" s="65"/>
      <c r="F35" s="65"/>
      <c r="G35" s="65"/>
      <c r="H35" s="66"/>
      <c r="I35" s="66"/>
      <c r="J35" s="66"/>
      <c r="K35" s="66"/>
      <c r="L35" s="65"/>
    </row>
    <row r="36" spans="2:12" x14ac:dyDescent="0.25">
      <c r="B36" s="65"/>
      <c r="C36" s="65"/>
      <c r="D36" s="65"/>
      <c r="E36" s="65"/>
      <c r="F36" s="65"/>
      <c r="G36" s="65"/>
      <c r="H36" s="66"/>
      <c r="I36" s="66"/>
      <c r="J36" s="66"/>
      <c r="K36" s="66"/>
      <c r="L36" s="65"/>
    </row>
    <row r="37" spans="2:12" x14ac:dyDescent="0.25">
      <c r="B37" s="65"/>
      <c r="C37" s="65"/>
      <c r="D37" s="65"/>
      <c r="E37" s="65"/>
      <c r="F37" s="65"/>
      <c r="G37" s="65"/>
      <c r="H37" s="66"/>
      <c r="I37" s="66"/>
      <c r="J37" s="66"/>
      <c r="K37" s="66"/>
      <c r="L37" s="65"/>
    </row>
    <row r="38" spans="2:12" x14ac:dyDescent="0.25">
      <c r="B38" s="65"/>
      <c r="C38" s="65"/>
      <c r="D38" s="65"/>
      <c r="E38" s="65"/>
      <c r="F38" s="65"/>
      <c r="G38" s="65"/>
      <c r="H38" s="66"/>
      <c r="I38" s="66"/>
      <c r="J38" s="66"/>
      <c r="K38" s="66"/>
      <c r="L38" s="65"/>
    </row>
    <row r="39" spans="2:12" x14ac:dyDescent="0.25">
      <c r="B39" s="65"/>
      <c r="C39" s="65"/>
      <c r="D39" s="65"/>
      <c r="E39" s="65"/>
      <c r="F39" s="65"/>
      <c r="G39" s="65"/>
      <c r="H39" s="66"/>
      <c r="I39" s="66"/>
      <c r="J39" s="66"/>
      <c r="K39" s="66"/>
      <c r="L39" s="65"/>
    </row>
    <row r="40" spans="2:12" x14ac:dyDescent="0.25">
      <c r="B40" s="65"/>
      <c r="C40" s="65"/>
      <c r="D40" s="65"/>
      <c r="E40" s="65"/>
      <c r="F40" s="65"/>
      <c r="G40" s="65"/>
      <c r="H40" s="66"/>
      <c r="I40" s="66"/>
      <c r="J40" s="66"/>
      <c r="K40" s="66"/>
      <c r="L40" s="65"/>
    </row>
    <row r="41" spans="2:12" x14ac:dyDescent="0.25">
      <c r="B41" s="65"/>
      <c r="C41" s="65"/>
      <c r="D41" s="65"/>
      <c r="E41" s="65"/>
      <c r="F41" s="65"/>
      <c r="G41" s="65"/>
      <c r="H41" s="66"/>
      <c r="I41" s="66"/>
      <c r="J41" s="66"/>
      <c r="K41" s="66"/>
      <c r="L41" s="65"/>
    </row>
    <row r="42" spans="2:12" x14ac:dyDescent="0.25">
      <c r="B42" s="65"/>
      <c r="C42" s="65"/>
      <c r="D42" s="65"/>
      <c r="E42" s="65"/>
      <c r="F42" s="65"/>
      <c r="G42" s="65"/>
      <c r="H42" s="66"/>
      <c r="I42" s="66"/>
      <c r="J42" s="66"/>
      <c r="K42" s="66"/>
      <c r="L42" s="65"/>
    </row>
    <row r="43" spans="2:12" x14ac:dyDescent="0.25">
      <c r="B43" s="65"/>
      <c r="C43" s="65"/>
      <c r="D43" s="65"/>
      <c r="E43" s="65"/>
      <c r="F43" s="65"/>
      <c r="G43" s="65"/>
      <c r="H43" s="66"/>
      <c r="I43" s="66"/>
      <c r="J43" s="66"/>
      <c r="K43" s="66"/>
      <c r="L43" s="65"/>
    </row>
    <row r="44" spans="2:12" x14ac:dyDescent="0.25">
      <c r="B44" s="65"/>
      <c r="C44" s="65"/>
      <c r="D44" s="65"/>
      <c r="E44" s="65"/>
      <c r="F44" s="65"/>
      <c r="G44" s="65"/>
      <c r="H44" s="66"/>
      <c r="I44" s="66"/>
      <c r="J44" s="66"/>
      <c r="K44" s="66"/>
      <c r="L44" s="65"/>
    </row>
    <row r="45" spans="2:12" x14ac:dyDescent="0.25">
      <c r="B45" s="65"/>
      <c r="C45" s="65"/>
      <c r="D45" s="65"/>
      <c r="E45" s="65"/>
      <c r="F45" s="65"/>
      <c r="G45" s="65"/>
      <c r="H45" s="66"/>
      <c r="I45" s="66"/>
      <c r="J45" s="66"/>
      <c r="K45" s="66"/>
      <c r="L45" s="65"/>
    </row>
    <row r="46" spans="2:12" x14ac:dyDescent="0.25">
      <c r="B46" s="65"/>
      <c r="C46" s="65"/>
      <c r="D46" s="65"/>
      <c r="E46" s="65"/>
      <c r="F46" s="65"/>
      <c r="G46" s="65"/>
      <c r="H46" s="66"/>
      <c r="I46" s="66"/>
      <c r="J46" s="66"/>
      <c r="K46" s="66"/>
      <c r="L46" s="65"/>
    </row>
    <row r="47" spans="2:12" x14ac:dyDescent="0.25">
      <c r="B47" s="65"/>
      <c r="C47" s="65"/>
      <c r="D47" s="65"/>
      <c r="E47" s="65"/>
      <c r="F47" s="65"/>
      <c r="G47" s="65"/>
      <c r="H47" s="66"/>
      <c r="I47" s="66"/>
      <c r="J47" s="66"/>
      <c r="K47" s="66"/>
      <c r="L47" s="65"/>
    </row>
    <row r="48" spans="2:12" x14ac:dyDescent="0.25">
      <c r="B48" s="65"/>
      <c r="C48" s="65"/>
      <c r="D48" s="65"/>
      <c r="E48" s="65"/>
      <c r="F48" s="65"/>
      <c r="G48" s="65"/>
      <c r="H48" s="66"/>
      <c r="I48" s="66"/>
      <c r="J48" s="66"/>
      <c r="K48" s="66"/>
      <c r="L48" s="65"/>
    </row>
    <row r="49" spans="2:12" x14ac:dyDescent="0.25">
      <c r="B49" s="65"/>
      <c r="C49" s="65"/>
      <c r="D49" s="65"/>
      <c r="E49" s="65"/>
      <c r="F49" s="65"/>
      <c r="G49" s="65"/>
      <c r="H49" s="66"/>
      <c r="I49" s="66"/>
      <c r="J49" s="66"/>
      <c r="K49" s="66"/>
      <c r="L49" s="65"/>
    </row>
    <row r="50" spans="2:12" x14ac:dyDescent="0.25">
      <c r="B50" s="65"/>
      <c r="C50" s="65"/>
      <c r="D50" s="65"/>
      <c r="E50" s="65"/>
      <c r="F50" s="65"/>
      <c r="G50" s="65"/>
      <c r="H50" s="66"/>
      <c r="I50" s="66"/>
      <c r="J50" s="66"/>
      <c r="K50" s="66"/>
      <c r="L50" s="65"/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D26" sqref="D26"/>
    </sheetView>
  </sheetViews>
  <sheetFormatPr baseColWidth="10" defaultColWidth="11.5703125" defaultRowHeight="15" x14ac:dyDescent="0.25"/>
  <cols>
    <col min="1" max="1" width="11.5703125" style="16"/>
    <col min="2" max="3" width="15.7109375" style="16" customWidth="1"/>
    <col min="4" max="7" width="25.7109375" style="16" customWidth="1"/>
    <col min="8" max="11" width="15.7109375" style="26" customWidth="1"/>
    <col min="12" max="12" width="20.7109375" style="16" customWidth="1"/>
    <col min="13" max="14" width="0" style="16" hidden="1" customWidth="1"/>
    <col min="15" max="16384" width="11.5703125" style="16"/>
  </cols>
  <sheetData>
    <row r="1" spans="1:14" ht="24" thickBot="1" x14ac:dyDescent="0.3">
      <c r="A1" s="14" t="s">
        <v>32</v>
      </c>
      <c r="B1" s="14"/>
      <c r="C1" s="15"/>
      <c r="D1" s="32">
        <f ca="1">DATE(YEAR(TODAY()),1,1)</f>
        <v>43101</v>
      </c>
    </row>
    <row r="2" spans="1:14" ht="23.25" x14ac:dyDescent="0.25">
      <c r="B2" s="14"/>
      <c r="C2" s="15"/>
    </row>
    <row r="3" spans="1:14" x14ac:dyDescent="0.25">
      <c r="B3" s="44" t="s">
        <v>17</v>
      </c>
      <c r="C3" s="43" t="s">
        <v>20</v>
      </c>
      <c r="D3" s="43" t="s">
        <v>20</v>
      </c>
      <c r="E3" s="43" t="s">
        <v>23</v>
      </c>
      <c r="F3" s="42" t="s">
        <v>20</v>
      </c>
      <c r="G3" s="42" t="s">
        <v>27</v>
      </c>
      <c r="H3" s="44" t="s">
        <v>28</v>
      </c>
      <c r="I3" s="44" t="s">
        <v>29</v>
      </c>
      <c r="J3" s="44" t="s">
        <v>29</v>
      </c>
      <c r="K3" s="44" t="s">
        <v>30</v>
      </c>
      <c r="L3" s="44" t="s">
        <v>33</v>
      </c>
    </row>
    <row r="4" spans="1:14" ht="48.6" customHeight="1" x14ac:dyDescent="0.25">
      <c r="A4" s="15"/>
      <c r="B4" s="45"/>
      <c r="C4" s="46" t="s">
        <v>21</v>
      </c>
      <c r="D4" s="47" t="s">
        <v>25</v>
      </c>
      <c r="E4" s="47" t="s">
        <v>24</v>
      </c>
      <c r="F4" s="47" t="s">
        <v>26</v>
      </c>
      <c r="G4" s="47" t="s">
        <v>37</v>
      </c>
      <c r="H4" s="48"/>
      <c r="I4" s="48" t="s">
        <v>35</v>
      </c>
      <c r="J4" s="48" t="s">
        <v>31</v>
      </c>
      <c r="K4" s="48"/>
      <c r="L4" s="48" t="s">
        <v>34</v>
      </c>
      <c r="M4" s="34" t="s">
        <v>30</v>
      </c>
      <c r="N4" s="34" t="s">
        <v>29</v>
      </c>
    </row>
    <row r="5" spans="1:14" x14ac:dyDescent="0.25">
      <c r="A5" s="17" t="s">
        <v>22</v>
      </c>
      <c r="B5" s="37">
        <f ca="1">DATE(YEAR(TODAY()),10,30)</f>
        <v>43403</v>
      </c>
      <c r="C5" s="40">
        <f ca="1">B5</f>
        <v>43403</v>
      </c>
      <c r="D5" s="38">
        <f ca="1">WEEKDAY(B5)</f>
        <v>3</v>
      </c>
      <c r="E5" s="38">
        <f ca="1">WEEKDAY(B5,2)</f>
        <v>2</v>
      </c>
      <c r="F5" s="40">
        <f ca="1">WEEKDAY(B5)</f>
        <v>3</v>
      </c>
      <c r="G5" s="39">
        <f ca="1">_xlfn.ISOWEEKNUM(B5)</f>
        <v>44</v>
      </c>
      <c r="H5" s="38">
        <f ca="1">YEAR(B5)</f>
        <v>2018</v>
      </c>
      <c r="I5" s="38">
        <f ca="1">MONTH(B5)</f>
        <v>10</v>
      </c>
      <c r="J5" s="41">
        <f ca="1">B5</f>
        <v>43403</v>
      </c>
      <c r="K5" s="38">
        <f ca="1">DAY(B5)</f>
        <v>30</v>
      </c>
      <c r="L5" s="38">
        <f ca="1">B5-$D$1</f>
        <v>302</v>
      </c>
      <c r="M5" s="26"/>
      <c r="N5" s="26"/>
    </row>
    <row r="6" spans="1:14" x14ac:dyDescent="0.25">
      <c r="B6" s="37">
        <f ca="1">DATE(YEAR(TODAY()),N6,M6)</f>
        <v>43403</v>
      </c>
      <c r="C6" s="40">
        <f ca="1">B6</f>
        <v>43403</v>
      </c>
      <c r="D6" s="38">
        <f ca="1">WEEKDAY(B6)</f>
        <v>3</v>
      </c>
      <c r="E6" s="38">
        <f ca="1">WEEKDAY(B6,2)</f>
        <v>2</v>
      </c>
      <c r="F6" s="40">
        <f ca="1">WEEKDAY(B6)</f>
        <v>3</v>
      </c>
      <c r="G6" s="39">
        <f ca="1">_xlfn.ISOWEEKNUM(B6)</f>
        <v>44</v>
      </c>
      <c r="H6" s="38">
        <f ca="1">YEAR(B6)</f>
        <v>2018</v>
      </c>
      <c r="I6" s="38">
        <f ca="1">MONTH(B6)</f>
        <v>10</v>
      </c>
      <c r="J6" s="41">
        <f ca="1">B6</f>
        <v>43403</v>
      </c>
      <c r="K6" s="38">
        <f ca="1">DAY(B6)</f>
        <v>30</v>
      </c>
      <c r="L6" s="38">
        <f ca="1">B6-$D$1</f>
        <v>302</v>
      </c>
      <c r="M6" s="26">
        <v>30</v>
      </c>
      <c r="N6" s="26">
        <v>10</v>
      </c>
    </row>
    <row r="7" spans="1:14" x14ac:dyDescent="0.25">
      <c r="B7" s="37">
        <f t="shared" ref="B7:B23" ca="1" si="0">DATE(YEAR(TODAY()),N7,M7)</f>
        <v>43273</v>
      </c>
      <c r="C7" s="40">
        <f t="shared" ref="C7:C23" ca="1" si="1">B7</f>
        <v>43273</v>
      </c>
      <c r="D7" s="38">
        <f t="shared" ref="D7:D23" ca="1" si="2">WEEKDAY(B7)</f>
        <v>6</v>
      </c>
      <c r="E7" s="38">
        <f t="shared" ref="E7:E23" ca="1" si="3">WEEKDAY(B7,2)</f>
        <v>5</v>
      </c>
      <c r="F7" s="40">
        <f t="shared" ref="F7:F23" ca="1" si="4">WEEKDAY(B7)</f>
        <v>6</v>
      </c>
      <c r="G7" s="39">
        <f t="shared" ref="G7:G23" ca="1" si="5">_xlfn.ISOWEEKNUM(B7)</f>
        <v>25</v>
      </c>
      <c r="H7" s="38">
        <f t="shared" ref="H7:H23" ca="1" si="6">YEAR(B7)</f>
        <v>2018</v>
      </c>
      <c r="I7" s="38">
        <f t="shared" ref="I7:I23" ca="1" si="7">MONTH(B7)</f>
        <v>6</v>
      </c>
      <c r="J7" s="41">
        <f t="shared" ref="J7:J23" ca="1" si="8">B7</f>
        <v>43273</v>
      </c>
      <c r="K7" s="38">
        <f t="shared" ref="K7:K23" ca="1" si="9">DAY(B7)</f>
        <v>22</v>
      </c>
      <c r="L7" s="38">
        <f t="shared" ref="L7:L23" ca="1" si="10">B7-$D$1</f>
        <v>172</v>
      </c>
      <c r="M7" s="26">
        <v>22</v>
      </c>
      <c r="N7" s="26">
        <v>6</v>
      </c>
    </row>
    <row r="8" spans="1:14" x14ac:dyDescent="0.25">
      <c r="B8" s="37">
        <f t="shared" ca="1" si="0"/>
        <v>43437</v>
      </c>
      <c r="C8" s="40">
        <f t="shared" ca="1" si="1"/>
        <v>43437</v>
      </c>
      <c r="D8" s="38">
        <f t="shared" ca="1" si="2"/>
        <v>2</v>
      </c>
      <c r="E8" s="38">
        <f t="shared" ca="1" si="3"/>
        <v>1</v>
      </c>
      <c r="F8" s="40">
        <f t="shared" ca="1" si="4"/>
        <v>2</v>
      </c>
      <c r="G8" s="39">
        <f t="shared" ca="1" si="5"/>
        <v>49</v>
      </c>
      <c r="H8" s="38">
        <f t="shared" ca="1" si="6"/>
        <v>2018</v>
      </c>
      <c r="I8" s="38">
        <f t="shared" ca="1" si="7"/>
        <v>12</v>
      </c>
      <c r="J8" s="41">
        <f t="shared" ca="1" si="8"/>
        <v>43437</v>
      </c>
      <c r="K8" s="38">
        <f t="shared" ca="1" si="9"/>
        <v>3</v>
      </c>
      <c r="L8" s="38">
        <f t="shared" ca="1" si="10"/>
        <v>336</v>
      </c>
      <c r="M8" s="26">
        <v>3</v>
      </c>
      <c r="N8" s="26">
        <v>12</v>
      </c>
    </row>
    <row r="9" spans="1:14" x14ac:dyDescent="0.25">
      <c r="B9" s="37">
        <f t="shared" ca="1" si="0"/>
        <v>43290</v>
      </c>
      <c r="C9" s="40">
        <f t="shared" ca="1" si="1"/>
        <v>43290</v>
      </c>
      <c r="D9" s="38">
        <f t="shared" ca="1" si="2"/>
        <v>2</v>
      </c>
      <c r="E9" s="38">
        <f t="shared" ca="1" si="3"/>
        <v>1</v>
      </c>
      <c r="F9" s="40">
        <f t="shared" ca="1" si="4"/>
        <v>2</v>
      </c>
      <c r="G9" s="39">
        <f t="shared" ca="1" si="5"/>
        <v>28</v>
      </c>
      <c r="H9" s="38">
        <f t="shared" ca="1" si="6"/>
        <v>2018</v>
      </c>
      <c r="I9" s="38">
        <f t="shared" ca="1" si="7"/>
        <v>7</v>
      </c>
      <c r="J9" s="41">
        <f t="shared" ca="1" si="8"/>
        <v>43290</v>
      </c>
      <c r="K9" s="38">
        <f t="shared" ca="1" si="9"/>
        <v>9</v>
      </c>
      <c r="L9" s="38">
        <f t="shared" ca="1" si="10"/>
        <v>189</v>
      </c>
      <c r="M9" s="26">
        <v>9</v>
      </c>
      <c r="N9" s="26">
        <v>7</v>
      </c>
    </row>
    <row r="10" spans="1:14" x14ac:dyDescent="0.25">
      <c r="B10" s="37">
        <f t="shared" ca="1" si="0"/>
        <v>43394</v>
      </c>
      <c r="C10" s="40">
        <f t="shared" ca="1" si="1"/>
        <v>43394</v>
      </c>
      <c r="D10" s="38">
        <f t="shared" ca="1" si="2"/>
        <v>1</v>
      </c>
      <c r="E10" s="38">
        <f t="shared" ca="1" si="3"/>
        <v>7</v>
      </c>
      <c r="F10" s="40">
        <f t="shared" ca="1" si="4"/>
        <v>1</v>
      </c>
      <c r="G10" s="39">
        <f t="shared" ca="1" si="5"/>
        <v>42</v>
      </c>
      <c r="H10" s="38">
        <f t="shared" ca="1" si="6"/>
        <v>2018</v>
      </c>
      <c r="I10" s="38">
        <f t="shared" ca="1" si="7"/>
        <v>10</v>
      </c>
      <c r="J10" s="41">
        <f t="shared" ca="1" si="8"/>
        <v>43394</v>
      </c>
      <c r="K10" s="38">
        <f t="shared" ca="1" si="9"/>
        <v>21</v>
      </c>
      <c r="L10" s="38">
        <f t="shared" ca="1" si="10"/>
        <v>293</v>
      </c>
      <c r="M10" s="26">
        <v>21</v>
      </c>
      <c r="N10" s="26">
        <v>10</v>
      </c>
    </row>
    <row r="11" spans="1:14" x14ac:dyDescent="0.25">
      <c r="B11" s="37">
        <f t="shared" ca="1" si="0"/>
        <v>43415</v>
      </c>
      <c r="C11" s="40">
        <f t="shared" ca="1" si="1"/>
        <v>43415</v>
      </c>
      <c r="D11" s="38">
        <f t="shared" ca="1" si="2"/>
        <v>1</v>
      </c>
      <c r="E11" s="38">
        <f t="shared" ca="1" si="3"/>
        <v>7</v>
      </c>
      <c r="F11" s="40">
        <f t="shared" ca="1" si="4"/>
        <v>1</v>
      </c>
      <c r="G11" s="39">
        <f t="shared" ca="1" si="5"/>
        <v>45</v>
      </c>
      <c r="H11" s="38">
        <f t="shared" ca="1" si="6"/>
        <v>2018</v>
      </c>
      <c r="I11" s="38">
        <f t="shared" ca="1" si="7"/>
        <v>11</v>
      </c>
      <c r="J11" s="41">
        <f t="shared" ca="1" si="8"/>
        <v>43415</v>
      </c>
      <c r="K11" s="38">
        <f t="shared" ca="1" si="9"/>
        <v>11</v>
      </c>
      <c r="L11" s="38">
        <f t="shared" ca="1" si="10"/>
        <v>314</v>
      </c>
      <c r="M11" s="26">
        <v>11</v>
      </c>
      <c r="N11" s="26">
        <v>11</v>
      </c>
    </row>
    <row r="12" spans="1:14" x14ac:dyDescent="0.25">
      <c r="B12" s="37">
        <f t="shared" ca="1" si="0"/>
        <v>43311</v>
      </c>
      <c r="C12" s="40">
        <f t="shared" ca="1" si="1"/>
        <v>43311</v>
      </c>
      <c r="D12" s="38">
        <f t="shared" ca="1" si="2"/>
        <v>2</v>
      </c>
      <c r="E12" s="38">
        <f t="shared" ca="1" si="3"/>
        <v>1</v>
      </c>
      <c r="F12" s="40">
        <f t="shared" ca="1" si="4"/>
        <v>2</v>
      </c>
      <c r="G12" s="39">
        <f t="shared" ca="1" si="5"/>
        <v>31</v>
      </c>
      <c r="H12" s="38">
        <f t="shared" ca="1" si="6"/>
        <v>2018</v>
      </c>
      <c r="I12" s="38">
        <f t="shared" ca="1" si="7"/>
        <v>7</v>
      </c>
      <c r="J12" s="41">
        <f t="shared" ca="1" si="8"/>
        <v>43311</v>
      </c>
      <c r="K12" s="38">
        <f t="shared" ca="1" si="9"/>
        <v>30</v>
      </c>
      <c r="L12" s="38">
        <f t="shared" ca="1" si="10"/>
        <v>210</v>
      </c>
      <c r="M12" s="26">
        <v>30</v>
      </c>
      <c r="N12" s="26">
        <v>7</v>
      </c>
    </row>
    <row r="13" spans="1:14" x14ac:dyDescent="0.25">
      <c r="B13" s="37">
        <f t="shared" ca="1" si="0"/>
        <v>43377</v>
      </c>
      <c r="C13" s="40">
        <f t="shared" ca="1" si="1"/>
        <v>43377</v>
      </c>
      <c r="D13" s="38">
        <f t="shared" ca="1" si="2"/>
        <v>5</v>
      </c>
      <c r="E13" s="38">
        <f t="shared" ca="1" si="3"/>
        <v>4</v>
      </c>
      <c r="F13" s="40">
        <f t="shared" ca="1" si="4"/>
        <v>5</v>
      </c>
      <c r="G13" s="39">
        <f t="shared" ca="1" si="5"/>
        <v>40</v>
      </c>
      <c r="H13" s="38">
        <f t="shared" ca="1" si="6"/>
        <v>2018</v>
      </c>
      <c r="I13" s="38">
        <f t="shared" ca="1" si="7"/>
        <v>10</v>
      </c>
      <c r="J13" s="41">
        <f t="shared" ca="1" si="8"/>
        <v>43377</v>
      </c>
      <c r="K13" s="38">
        <f t="shared" ca="1" si="9"/>
        <v>4</v>
      </c>
      <c r="L13" s="38">
        <f t="shared" ca="1" si="10"/>
        <v>276</v>
      </c>
      <c r="M13" s="26">
        <v>4</v>
      </c>
      <c r="N13" s="26">
        <v>10</v>
      </c>
    </row>
    <row r="14" spans="1:14" x14ac:dyDescent="0.25">
      <c r="B14" s="37">
        <f t="shared" ca="1" si="0"/>
        <v>43290</v>
      </c>
      <c r="C14" s="40">
        <f t="shared" ca="1" si="1"/>
        <v>43290</v>
      </c>
      <c r="D14" s="38">
        <f t="shared" ca="1" si="2"/>
        <v>2</v>
      </c>
      <c r="E14" s="38">
        <f t="shared" ca="1" si="3"/>
        <v>1</v>
      </c>
      <c r="F14" s="40">
        <f t="shared" ca="1" si="4"/>
        <v>2</v>
      </c>
      <c r="G14" s="39">
        <f t="shared" ca="1" si="5"/>
        <v>28</v>
      </c>
      <c r="H14" s="38">
        <f t="shared" ca="1" si="6"/>
        <v>2018</v>
      </c>
      <c r="I14" s="38">
        <f t="shared" ca="1" si="7"/>
        <v>7</v>
      </c>
      <c r="J14" s="41">
        <f t="shared" ca="1" si="8"/>
        <v>43290</v>
      </c>
      <c r="K14" s="38">
        <f t="shared" ca="1" si="9"/>
        <v>9</v>
      </c>
      <c r="L14" s="38">
        <f t="shared" ca="1" si="10"/>
        <v>189</v>
      </c>
      <c r="M14" s="26">
        <v>9</v>
      </c>
      <c r="N14" s="26">
        <v>7</v>
      </c>
    </row>
    <row r="15" spans="1:14" x14ac:dyDescent="0.25">
      <c r="B15" s="37">
        <f t="shared" ca="1" si="0"/>
        <v>43424</v>
      </c>
      <c r="C15" s="40">
        <f t="shared" ca="1" si="1"/>
        <v>43424</v>
      </c>
      <c r="D15" s="38">
        <f t="shared" ca="1" si="2"/>
        <v>3</v>
      </c>
      <c r="E15" s="38">
        <f t="shared" ca="1" si="3"/>
        <v>2</v>
      </c>
      <c r="F15" s="40">
        <f t="shared" ca="1" si="4"/>
        <v>3</v>
      </c>
      <c r="G15" s="39">
        <f t="shared" ca="1" si="5"/>
        <v>47</v>
      </c>
      <c r="H15" s="38">
        <f t="shared" ca="1" si="6"/>
        <v>2018</v>
      </c>
      <c r="I15" s="38">
        <f t="shared" ca="1" si="7"/>
        <v>11</v>
      </c>
      <c r="J15" s="41">
        <f t="shared" ca="1" si="8"/>
        <v>43424</v>
      </c>
      <c r="K15" s="38">
        <f t="shared" ca="1" si="9"/>
        <v>20</v>
      </c>
      <c r="L15" s="38">
        <f t="shared" ca="1" si="10"/>
        <v>323</v>
      </c>
      <c r="M15" s="26">
        <v>20</v>
      </c>
      <c r="N15" s="26">
        <v>11</v>
      </c>
    </row>
    <row r="16" spans="1:14" x14ac:dyDescent="0.25">
      <c r="B16" s="37">
        <f t="shared" ca="1" si="0"/>
        <v>43275</v>
      </c>
      <c r="C16" s="40">
        <f t="shared" ca="1" si="1"/>
        <v>43275</v>
      </c>
      <c r="D16" s="38">
        <f t="shared" ca="1" si="2"/>
        <v>1</v>
      </c>
      <c r="E16" s="38">
        <f t="shared" ca="1" si="3"/>
        <v>7</v>
      </c>
      <c r="F16" s="40">
        <f t="shared" ca="1" si="4"/>
        <v>1</v>
      </c>
      <c r="G16" s="39">
        <f t="shared" ca="1" si="5"/>
        <v>25</v>
      </c>
      <c r="H16" s="38">
        <f t="shared" ca="1" si="6"/>
        <v>2018</v>
      </c>
      <c r="I16" s="38">
        <f t="shared" ca="1" si="7"/>
        <v>6</v>
      </c>
      <c r="J16" s="41">
        <f t="shared" ca="1" si="8"/>
        <v>43275</v>
      </c>
      <c r="K16" s="38">
        <f t="shared" ca="1" si="9"/>
        <v>24</v>
      </c>
      <c r="L16" s="38">
        <f t="shared" ca="1" si="10"/>
        <v>174</v>
      </c>
      <c r="M16" s="26">
        <v>24</v>
      </c>
      <c r="N16" s="26">
        <v>6</v>
      </c>
    </row>
    <row r="17" spans="2:14" x14ac:dyDescent="0.25">
      <c r="B17" s="37">
        <f t="shared" ca="1" si="0"/>
        <v>43425</v>
      </c>
      <c r="C17" s="40">
        <f t="shared" ca="1" si="1"/>
        <v>43425</v>
      </c>
      <c r="D17" s="38">
        <f t="shared" ca="1" si="2"/>
        <v>4</v>
      </c>
      <c r="E17" s="38">
        <f t="shared" ca="1" si="3"/>
        <v>3</v>
      </c>
      <c r="F17" s="40">
        <f t="shared" ca="1" si="4"/>
        <v>4</v>
      </c>
      <c r="G17" s="39">
        <f t="shared" ca="1" si="5"/>
        <v>47</v>
      </c>
      <c r="H17" s="38">
        <f t="shared" ca="1" si="6"/>
        <v>2018</v>
      </c>
      <c r="I17" s="38">
        <f t="shared" ca="1" si="7"/>
        <v>11</v>
      </c>
      <c r="J17" s="41">
        <f t="shared" ca="1" si="8"/>
        <v>43425</v>
      </c>
      <c r="K17" s="38">
        <f t="shared" ca="1" si="9"/>
        <v>21</v>
      </c>
      <c r="L17" s="38">
        <f t="shared" ca="1" si="10"/>
        <v>324</v>
      </c>
      <c r="M17" s="26">
        <v>21</v>
      </c>
      <c r="N17" s="26">
        <v>11</v>
      </c>
    </row>
    <row r="18" spans="2:14" x14ac:dyDescent="0.25">
      <c r="B18" s="37">
        <f t="shared" ca="1" si="0"/>
        <v>43433</v>
      </c>
      <c r="C18" s="40">
        <f t="shared" ca="1" si="1"/>
        <v>43433</v>
      </c>
      <c r="D18" s="38">
        <f t="shared" ca="1" si="2"/>
        <v>5</v>
      </c>
      <c r="E18" s="38">
        <f t="shared" ca="1" si="3"/>
        <v>4</v>
      </c>
      <c r="F18" s="40">
        <f t="shared" ca="1" si="4"/>
        <v>5</v>
      </c>
      <c r="G18" s="39">
        <f t="shared" ca="1" si="5"/>
        <v>48</v>
      </c>
      <c r="H18" s="38">
        <f t="shared" ca="1" si="6"/>
        <v>2018</v>
      </c>
      <c r="I18" s="38">
        <f t="shared" ca="1" si="7"/>
        <v>11</v>
      </c>
      <c r="J18" s="41">
        <f t="shared" ca="1" si="8"/>
        <v>43433</v>
      </c>
      <c r="K18" s="38">
        <f t="shared" ca="1" si="9"/>
        <v>29</v>
      </c>
      <c r="L18" s="38">
        <f t="shared" ca="1" si="10"/>
        <v>332</v>
      </c>
      <c r="M18" s="26">
        <v>29</v>
      </c>
      <c r="N18" s="26">
        <v>11</v>
      </c>
    </row>
    <row r="19" spans="2:14" x14ac:dyDescent="0.25">
      <c r="B19" s="37">
        <f t="shared" ca="1" si="0"/>
        <v>43295</v>
      </c>
      <c r="C19" s="40">
        <f t="shared" ca="1" si="1"/>
        <v>43295</v>
      </c>
      <c r="D19" s="38">
        <f t="shared" ca="1" si="2"/>
        <v>7</v>
      </c>
      <c r="E19" s="38">
        <f t="shared" ca="1" si="3"/>
        <v>6</v>
      </c>
      <c r="F19" s="40">
        <f t="shared" ca="1" si="4"/>
        <v>7</v>
      </c>
      <c r="G19" s="39">
        <f t="shared" ca="1" si="5"/>
        <v>28</v>
      </c>
      <c r="H19" s="38">
        <f t="shared" ca="1" si="6"/>
        <v>2018</v>
      </c>
      <c r="I19" s="38">
        <f t="shared" ca="1" si="7"/>
        <v>7</v>
      </c>
      <c r="J19" s="41">
        <f t="shared" ca="1" si="8"/>
        <v>43295</v>
      </c>
      <c r="K19" s="38">
        <f t="shared" ca="1" si="9"/>
        <v>14</v>
      </c>
      <c r="L19" s="38">
        <f t="shared" ca="1" si="10"/>
        <v>194</v>
      </c>
      <c r="M19" s="26">
        <v>14</v>
      </c>
      <c r="N19" s="26">
        <v>7</v>
      </c>
    </row>
    <row r="20" spans="2:14" x14ac:dyDescent="0.25">
      <c r="B20" s="37">
        <f t="shared" ca="1" si="0"/>
        <v>43359</v>
      </c>
      <c r="C20" s="40">
        <f t="shared" ca="1" si="1"/>
        <v>43359</v>
      </c>
      <c r="D20" s="38">
        <f t="shared" ca="1" si="2"/>
        <v>1</v>
      </c>
      <c r="E20" s="38">
        <f t="shared" ca="1" si="3"/>
        <v>7</v>
      </c>
      <c r="F20" s="40">
        <f t="shared" ca="1" si="4"/>
        <v>1</v>
      </c>
      <c r="G20" s="39">
        <f t="shared" ca="1" si="5"/>
        <v>37</v>
      </c>
      <c r="H20" s="38">
        <f t="shared" ca="1" si="6"/>
        <v>2018</v>
      </c>
      <c r="I20" s="38">
        <f t="shared" ca="1" si="7"/>
        <v>9</v>
      </c>
      <c r="J20" s="41">
        <f t="shared" ca="1" si="8"/>
        <v>43359</v>
      </c>
      <c r="K20" s="38">
        <f t="shared" ca="1" si="9"/>
        <v>16</v>
      </c>
      <c r="L20" s="38">
        <f t="shared" ca="1" si="10"/>
        <v>258</v>
      </c>
      <c r="M20" s="26">
        <v>16</v>
      </c>
      <c r="N20" s="26">
        <v>9</v>
      </c>
    </row>
    <row r="21" spans="2:14" x14ac:dyDescent="0.25">
      <c r="B21" s="37">
        <f t="shared" ca="1" si="0"/>
        <v>43385</v>
      </c>
      <c r="C21" s="40">
        <f t="shared" ca="1" si="1"/>
        <v>43385</v>
      </c>
      <c r="D21" s="38">
        <f t="shared" ca="1" si="2"/>
        <v>6</v>
      </c>
      <c r="E21" s="38">
        <f t="shared" ca="1" si="3"/>
        <v>5</v>
      </c>
      <c r="F21" s="40">
        <f t="shared" ca="1" si="4"/>
        <v>6</v>
      </c>
      <c r="G21" s="39">
        <f t="shared" ca="1" si="5"/>
        <v>41</v>
      </c>
      <c r="H21" s="38">
        <f t="shared" ca="1" si="6"/>
        <v>2018</v>
      </c>
      <c r="I21" s="38">
        <f t="shared" ca="1" si="7"/>
        <v>10</v>
      </c>
      <c r="J21" s="41">
        <f t="shared" ca="1" si="8"/>
        <v>43385</v>
      </c>
      <c r="K21" s="38">
        <f t="shared" ca="1" si="9"/>
        <v>12</v>
      </c>
      <c r="L21" s="38">
        <f t="shared" ca="1" si="10"/>
        <v>284</v>
      </c>
      <c r="M21" s="26">
        <v>12</v>
      </c>
      <c r="N21" s="26">
        <v>10</v>
      </c>
    </row>
    <row r="22" spans="2:14" x14ac:dyDescent="0.25">
      <c r="B22" s="37">
        <f t="shared" ca="1" si="0"/>
        <v>43375</v>
      </c>
      <c r="C22" s="40">
        <f t="shared" ca="1" si="1"/>
        <v>43375</v>
      </c>
      <c r="D22" s="38">
        <f t="shared" ca="1" si="2"/>
        <v>3</v>
      </c>
      <c r="E22" s="38">
        <f t="shared" ca="1" si="3"/>
        <v>2</v>
      </c>
      <c r="F22" s="40">
        <f t="shared" ca="1" si="4"/>
        <v>3</v>
      </c>
      <c r="G22" s="39">
        <f t="shared" ca="1" si="5"/>
        <v>40</v>
      </c>
      <c r="H22" s="38">
        <f t="shared" ca="1" si="6"/>
        <v>2018</v>
      </c>
      <c r="I22" s="38">
        <f t="shared" ca="1" si="7"/>
        <v>10</v>
      </c>
      <c r="J22" s="41">
        <f t="shared" ca="1" si="8"/>
        <v>43375</v>
      </c>
      <c r="K22" s="38">
        <f t="shared" ca="1" si="9"/>
        <v>2</v>
      </c>
      <c r="L22" s="38">
        <f t="shared" ca="1" si="10"/>
        <v>274</v>
      </c>
      <c r="M22" s="26">
        <v>2</v>
      </c>
      <c r="N22" s="26">
        <v>10</v>
      </c>
    </row>
    <row r="23" spans="2:14" x14ac:dyDescent="0.25">
      <c r="B23" s="37">
        <f t="shared" ca="1" si="0"/>
        <v>43333</v>
      </c>
      <c r="C23" s="40">
        <f t="shared" ca="1" si="1"/>
        <v>43333</v>
      </c>
      <c r="D23" s="38">
        <f t="shared" ca="1" si="2"/>
        <v>3</v>
      </c>
      <c r="E23" s="38">
        <f t="shared" ca="1" si="3"/>
        <v>2</v>
      </c>
      <c r="F23" s="40">
        <f t="shared" ca="1" si="4"/>
        <v>3</v>
      </c>
      <c r="G23" s="39">
        <f t="shared" ca="1" si="5"/>
        <v>34</v>
      </c>
      <c r="H23" s="38">
        <f t="shared" ca="1" si="6"/>
        <v>2018</v>
      </c>
      <c r="I23" s="38">
        <f t="shared" ca="1" si="7"/>
        <v>8</v>
      </c>
      <c r="J23" s="41">
        <f t="shared" ca="1" si="8"/>
        <v>43333</v>
      </c>
      <c r="K23" s="38">
        <f t="shared" ca="1" si="9"/>
        <v>21</v>
      </c>
      <c r="L23" s="38">
        <f t="shared" ca="1" si="10"/>
        <v>232</v>
      </c>
      <c r="M23" s="26">
        <v>21</v>
      </c>
      <c r="N23" s="26">
        <v>8</v>
      </c>
    </row>
    <row r="26" spans="2:14" x14ac:dyDescent="0.25">
      <c r="D26" s="3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Projektplan</vt:lpstr>
      <vt:lpstr>Geschwindigkeit</vt:lpstr>
      <vt:lpstr>Datumsfunktionen</vt:lpstr>
      <vt:lpstr>Datumsfunktionen_Lösungen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 Jürg Lippuner</dc:creator>
  <cp:lastModifiedBy>Lippuner Jürg BZSL</cp:lastModifiedBy>
  <dcterms:created xsi:type="dcterms:W3CDTF">2013-06-16T06:59:02Z</dcterms:created>
  <dcterms:modified xsi:type="dcterms:W3CDTF">2018-06-28T09:41:04Z</dcterms:modified>
</cp:coreProperties>
</file>