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20CCF592-B715-4CBE-B001-1E0AA2AC599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iseangebote" sheetId="1" r:id="rId1"/>
    <sheet name="Stunden" sheetId="2" r:id="rId2"/>
    <sheet name="Lohn" sheetId="3" r:id="rId3"/>
    <sheet name="Startzeiten" sheetId="4" r:id="rId4"/>
    <sheet name="Stundenabrechnung" sheetId="6" r:id="rId5"/>
    <sheet name="Wohnheim" sheetId="5" r:id="rId6"/>
  </sheets>
  <definedNames>
    <definedName name="_xlnm._FilterDatabase" localSheetId="4" hidden="1">Stundenabrechnung!$A$9:$K$84</definedName>
    <definedName name="_xlnm._FilterDatabase" localSheetId="5" hidden="1">Wohnheim!$A$8:$M$146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6" l="1"/>
  <c r="O10" i="6"/>
  <c r="P10" i="6"/>
  <c r="Q10" i="6"/>
  <c r="R10" i="6"/>
  <c r="S10" i="6"/>
  <c r="U10" i="6"/>
  <c r="V10" i="6"/>
  <c r="W10" i="6"/>
  <c r="X10" i="6"/>
  <c r="Y10" i="6"/>
  <c r="Z10" i="6"/>
  <c r="N11" i="6"/>
  <c r="O11" i="6"/>
  <c r="P11" i="6"/>
  <c r="Q11" i="6"/>
  <c r="R11" i="6"/>
  <c r="S11" i="6"/>
  <c r="U11" i="6"/>
  <c r="V11" i="6"/>
  <c r="W11" i="6"/>
  <c r="X11" i="6"/>
  <c r="Y11" i="6"/>
  <c r="Z11" i="6"/>
  <c r="N12" i="6"/>
  <c r="O12" i="6"/>
  <c r="P12" i="6"/>
  <c r="Q12" i="6"/>
  <c r="R12" i="6"/>
  <c r="S12" i="6"/>
  <c r="U12" i="6"/>
  <c r="V12" i="6"/>
  <c r="W12" i="6"/>
  <c r="X12" i="6"/>
  <c r="Y12" i="6"/>
  <c r="Z12" i="6"/>
  <c r="N13" i="6"/>
  <c r="O13" i="6"/>
  <c r="P13" i="6"/>
  <c r="Q13" i="6"/>
  <c r="R13" i="6"/>
  <c r="S13" i="6"/>
  <c r="U13" i="6"/>
  <c r="V13" i="6"/>
  <c r="W13" i="6"/>
  <c r="X13" i="6"/>
  <c r="Y13" i="6"/>
  <c r="Z13" i="6"/>
  <c r="N14" i="6"/>
  <c r="O14" i="6"/>
  <c r="P14" i="6"/>
  <c r="Q14" i="6"/>
  <c r="R14" i="6"/>
  <c r="S14" i="6"/>
  <c r="U14" i="6"/>
  <c r="V14" i="6"/>
  <c r="W14" i="6"/>
  <c r="X14" i="6"/>
  <c r="Y14" i="6"/>
  <c r="Z14" i="6"/>
  <c r="N15" i="6"/>
  <c r="O15" i="6"/>
  <c r="P15" i="6"/>
  <c r="Q15" i="6"/>
  <c r="R15" i="6"/>
  <c r="S15" i="6"/>
  <c r="U15" i="6"/>
  <c r="V15" i="6"/>
  <c r="W15" i="6"/>
  <c r="X15" i="6"/>
  <c r="Y15" i="6"/>
  <c r="Z15" i="6"/>
  <c r="N16" i="6"/>
  <c r="O16" i="6"/>
  <c r="P16" i="6"/>
  <c r="Q16" i="6"/>
  <c r="R16" i="6"/>
  <c r="S16" i="6"/>
  <c r="U16" i="6"/>
  <c r="V16" i="6"/>
  <c r="W16" i="6"/>
  <c r="X16" i="6"/>
  <c r="Y16" i="6"/>
  <c r="Z16" i="6"/>
  <c r="N17" i="6"/>
  <c r="O17" i="6"/>
  <c r="P17" i="6"/>
  <c r="Q17" i="6"/>
  <c r="R17" i="6"/>
  <c r="S17" i="6"/>
  <c r="U17" i="6"/>
  <c r="V17" i="6"/>
  <c r="W17" i="6"/>
  <c r="X17" i="6"/>
  <c r="Y17" i="6"/>
  <c r="Z17" i="6"/>
  <c r="N18" i="6"/>
  <c r="O18" i="6"/>
  <c r="P18" i="6"/>
  <c r="Q18" i="6"/>
  <c r="R18" i="6"/>
  <c r="S18" i="6"/>
  <c r="U18" i="6"/>
  <c r="V18" i="6"/>
  <c r="W18" i="6"/>
  <c r="X18" i="6"/>
  <c r="Y18" i="6"/>
  <c r="Z18" i="6"/>
  <c r="N19" i="6"/>
  <c r="O19" i="6"/>
  <c r="P19" i="6"/>
  <c r="Q19" i="6"/>
  <c r="R19" i="6"/>
  <c r="S19" i="6"/>
  <c r="U19" i="6"/>
  <c r="V19" i="6"/>
  <c r="W19" i="6"/>
  <c r="X19" i="6"/>
  <c r="Y19" i="6"/>
  <c r="Z19" i="6"/>
  <c r="N20" i="6"/>
  <c r="O20" i="6"/>
  <c r="P20" i="6"/>
  <c r="Q20" i="6"/>
  <c r="R20" i="6"/>
  <c r="S20" i="6"/>
  <c r="U20" i="6"/>
  <c r="V20" i="6"/>
  <c r="W20" i="6"/>
  <c r="X20" i="6"/>
  <c r="Y20" i="6"/>
  <c r="Z20" i="6"/>
  <c r="N21" i="6"/>
  <c r="O21" i="6"/>
  <c r="P21" i="6"/>
  <c r="Q21" i="6"/>
  <c r="R21" i="6"/>
  <c r="S21" i="6"/>
  <c r="U21" i="6"/>
  <c r="V21" i="6"/>
  <c r="W21" i="6"/>
  <c r="X21" i="6"/>
  <c r="Y21" i="6"/>
  <c r="Z21" i="6"/>
  <c r="N22" i="6"/>
  <c r="O22" i="6"/>
  <c r="P22" i="6"/>
  <c r="Q22" i="6"/>
  <c r="R22" i="6"/>
  <c r="S22" i="6"/>
  <c r="U22" i="6"/>
  <c r="V22" i="6"/>
  <c r="W22" i="6"/>
  <c r="X22" i="6"/>
  <c r="Y22" i="6"/>
  <c r="Z22" i="6"/>
  <c r="N23" i="6"/>
  <c r="O23" i="6"/>
  <c r="P23" i="6"/>
  <c r="Q23" i="6"/>
  <c r="R23" i="6"/>
  <c r="S23" i="6"/>
  <c r="U23" i="6"/>
  <c r="V23" i="6"/>
  <c r="W23" i="6"/>
  <c r="X23" i="6"/>
  <c r="Y23" i="6"/>
  <c r="Z23" i="6"/>
  <c r="N24" i="6"/>
  <c r="O24" i="6"/>
  <c r="P24" i="6"/>
  <c r="Q24" i="6"/>
  <c r="R24" i="6"/>
  <c r="S24" i="6"/>
  <c r="U24" i="6"/>
  <c r="V24" i="6"/>
  <c r="W24" i="6"/>
  <c r="X24" i="6"/>
  <c r="Y24" i="6"/>
  <c r="Z24" i="6"/>
  <c r="N25" i="6"/>
  <c r="O25" i="6"/>
  <c r="P25" i="6"/>
  <c r="Q25" i="6"/>
  <c r="R25" i="6"/>
  <c r="S25" i="6"/>
  <c r="U25" i="6"/>
  <c r="V25" i="6"/>
  <c r="W25" i="6"/>
  <c r="X25" i="6"/>
  <c r="Y25" i="6"/>
  <c r="Z25" i="6"/>
  <c r="N26" i="6"/>
  <c r="O26" i="6"/>
  <c r="P26" i="6"/>
  <c r="Q26" i="6"/>
  <c r="R26" i="6"/>
  <c r="S26" i="6"/>
  <c r="U26" i="6"/>
  <c r="V26" i="6"/>
  <c r="W26" i="6"/>
  <c r="X26" i="6"/>
  <c r="Y26" i="6"/>
  <c r="Z26" i="6"/>
  <c r="N27" i="6"/>
  <c r="O27" i="6"/>
  <c r="P27" i="6"/>
  <c r="Q27" i="6"/>
  <c r="R27" i="6"/>
  <c r="S27" i="6"/>
  <c r="U27" i="6"/>
  <c r="V27" i="6"/>
  <c r="W27" i="6"/>
  <c r="X27" i="6"/>
  <c r="Y27" i="6"/>
  <c r="Z27" i="6"/>
  <c r="N28" i="6"/>
  <c r="O28" i="6"/>
  <c r="P28" i="6"/>
  <c r="Q28" i="6"/>
  <c r="R28" i="6"/>
  <c r="S28" i="6"/>
  <c r="U28" i="6"/>
  <c r="V28" i="6"/>
  <c r="W28" i="6"/>
  <c r="X28" i="6"/>
  <c r="Y28" i="6"/>
  <c r="Z28" i="6"/>
  <c r="N29" i="6"/>
  <c r="O29" i="6"/>
  <c r="P29" i="6"/>
  <c r="Q29" i="6"/>
  <c r="R29" i="6"/>
  <c r="S29" i="6"/>
  <c r="U29" i="6"/>
  <c r="V29" i="6"/>
  <c r="W29" i="6"/>
  <c r="X29" i="6"/>
  <c r="Y29" i="6"/>
  <c r="Z29" i="6"/>
  <c r="N30" i="6"/>
  <c r="O30" i="6"/>
  <c r="P30" i="6"/>
  <c r="Q30" i="6"/>
  <c r="R30" i="6"/>
  <c r="S30" i="6"/>
  <c r="U30" i="6"/>
  <c r="V30" i="6"/>
  <c r="W30" i="6"/>
  <c r="X30" i="6"/>
  <c r="Y30" i="6"/>
  <c r="Z30" i="6"/>
  <c r="N31" i="6"/>
  <c r="O31" i="6"/>
  <c r="P31" i="6"/>
  <c r="Q31" i="6"/>
  <c r="R31" i="6"/>
  <c r="S31" i="6"/>
  <c r="U31" i="6"/>
  <c r="V31" i="6"/>
  <c r="W31" i="6"/>
  <c r="X31" i="6"/>
  <c r="Y31" i="6"/>
  <c r="Z31" i="6"/>
  <c r="N32" i="6"/>
  <c r="O32" i="6"/>
  <c r="P32" i="6"/>
  <c r="Q32" i="6"/>
  <c r="R32" i="6"/>
  <c r="S32" i="6"/>
  <c r="U32" i="6"/>
  <c r="V32" i="6"/>
  <c r="W32" i="6"/>
  <c r="X32" i="6"/>
  <c r="Y32" i="6"/>
  <c r="Z32" i="6"/>
  <c r="N33" i="6"/>
  <c r="O33" i="6"/>
  <c r="P33" i="6"/>
  <c r="Q33" i="6"/>
  <c r="R33" i="6"/>
  <c r="S33" i="6"/>
  <c r="U33" i="6"/>
  <c r="V33" i="6"/>
  <c r="W33" i="6"/>
  <c r="X33" i="6"/>
  <c r="Y33" i="6"/>
  <c r="Z33" i="6"/>
  <c r="N34" i="6"/>
  <c r="O34" i="6"/>
  <c r="P34" i="6"/>
  <c r="Q34" i="6"/>
  <c r="R34" i="6"/>
  <c r="S34" i="6"/>
  <c r="U34" i="6"/>
  <c r="V34" i="6"/>
  <c r="W34" i="6"/>
  <c r="X34" i="6"/>
  <c r="Y34" i="6"/>
  <c r="Z34" i="6"/>
  <c r="N35" i="6"/>
  <c r="O35" i="6"/>
  <c r="P35" i="6"/>
  <c r="Q35" i="6"/>
  <c r="R35" i="6"/>
  <c r="S35" i="6"/>
  <c r="U35" i="6"/>
  <c r="V35" i="6"/>
  <c r="W35" i="6"/>
  <c r="X35" i="6"/>
  <c r="Y35" i="6"/>
  <c r="Z35" i="6"/>
  <c r="N36" i="6"/>
  <c r="O36" i="6"/>
  <c r="P36" i="6"/>
  <c r="Q36" i="6"/>
  <c r="R36" i="6"/>
  <c r="S36" i="6"/>
  <c r="U36" i="6"/>
  <c r="V36" i="6"/>
  <c r="W36" i="6"/>
  <c r="X36" i="6"/>
  <c r="Y36" i="6"/>
  <c r="Z36" i="6"/>
  <c r="N37" i="6"/>
  <c r="O37" i="6"/>
  <c r="P37" i="6"/>
  <c r="Q37" i="6"/>
  <c r="R37" i="6"/>
  <c r="S37" i="6"/>
  <c r="U37" i="6"/>
  <c r="V37" i="6"/>
  <c r="W37" i="6"/>
  <c r="X37" i="6"/>
  <c r="Y37" i="6"/>
  <c r="Z37" i="6"/>
  <c r="N38" i="6"/>
  <c r="O38" i="6"/>
  <c r="P38" i="6"/>
  <c r="Q38" i="6"/>
  <c r="R38" i="6"/>
  <c r="S38" i="6"/>
  <c r="U38" i="6"/>
  <c r="V38" i="6"/>
  <c r="W38" i="6"/>
  <c r="X38" i="6"/>
  <c r="Y38" i="6"/>
  <c r="Z38" i="6"/>
  <c r="N39" i="6"/>
  <c r="O39" i="6"/>
  <c r="P39" i="6"/>
  <c r="Q39" i="6"/>
  <c r="R39" i="6"/>
  <c r="S39" i="6"/>
  <c r="U39" i="6"/>
  <c r="V39" i="6"/>
  <c r="W39" i="6"/>
  <c r="X39" i="6"/>
  <c r="Y39" i="6"/>
  <c r="Z39" i="6"/>
  <c r="N40" i="6"/>
  <c r="O40" i="6"/>
  <c r="P40" i="6"/>
  <c r="Q40" i="6"/>
  <c r="R40" i="6"/>
  <c r="S40" i="6"/>
  <c r="U40" i="6"/>
  <c r="V40" i="6"/>
  <c r="W40" i="6"/>
  <c r="X40" i="6"/>
  <c r="Y40" i="6"/>
  <c r="Z40" i="6"/>
  <c r="N41" i="6"/>
  <c r="O41" i="6"/>
  <c r="P41" i="6"/>
  <c r="Q41" i="6"/>
  <c r="R41" i="6"/>
  <c r="S41" i="6"/>
  <c r="U41" i="6"/>
  <c r="V41" i="6"/>
  <c r="W41" i="6"/>
  <c r="X41" i="6"/>
  <c r="Y41" i="6"/>
  <c r="Z41" i="6"/>
  <c r="N42" i="6"/>
  <c r="O42" i="6"/>
  <c r="P42" i="6"/>
  <c r="Q42" i="6"/>
  <c r="R42" i="6"/>
  <c r="S42" i="6"/>
  <c r="U42" i="6"/>
  <c r="V42" i="6"/>
  <c r="W42" i="6"/>
  <c r="X42" i="6"/>
  <c r="Y42" i="6"/>
  <c r="Z42" i="6"/>
  <c r="N43" i="6"/>
  <c r="O43" i="6"/>
  <c r="P43" i="6"/>
  <c r="Q43" i="6"/>
  <c r="R43" i="6"/>
  <c r="S43" i="6"/>
  <c r="U43" i="6"/>
  <c r="V43" i="6"/>
  <c r="W43" i="6"/>
  <c r="X43" i="6"/>
  <c r="Y43" i="6"/>
  <c r="Z43" i="6"/>
  <c r="N44" i="6"/>
  <c r="O44" i="6"/>
  <c r="P44" i="6"/>
  <c r="Q44" i="6"/>
  <c r="R44" i="6"/>
  <c r="S44" i="6"/>
  <c r="U44" i="6"/>
  <c r="V44" i="6"/>
  <c r="W44" i="6"/>
  <c r="X44" i="6"/>
  <c r="Y44" i="6"/>
  <c r="Z44" i="6"/>
  <c r="N45" i="6"/>
  <c r="O45" i="6"/>
  <c r="P45" i="6"/>
  <c r="Q45" i="6"/>
  <c r="R45" i="6"/>
  <c r="S45" i="6"/>
  <c r="U45" i="6"/>
  <c r="V45" i="6"/>
  <c r="W45" i="6"/>
  <c r="X45" i="6"/>
  <c r="Y45" i="6"/>
  <c r="Z45" i="6"/>
  <c r="N46" i="6"/>
  <c r="O46" i="6"/>
  <c r="P46" i="6"/>
  <c r="Q46" i="6"/>
  <c r="R46" i="6"/>
  <c r="S46" i="6"/>
  <c r="U46" i="6"/>
  <c r="V46" i="6"/>
  <c r="W46" i="6"/>
  <c r="X46" i="6"/>
  <c r="Y46" i="6"/>
  <c r="Z46" i="6"/>
  <c r="N47" i="6"/>
  <c r="O47" i="6"/>
  <c r="P47" i="6"/>
  <c r="Q47" i="6"/>
  <c r="R47" i="6"/>
  <c r="S47" i="6"/>
  <c r="U47" i="6"/>
  <c r="V47" i="6"/>
  <c r="W47" i="6"/>
  <c r="X47" i="6"/>
  <c r="Y47" i="6"/>
  <c r="Z47" i="6"/>
  <c r="N48" i="6"/>
  <c r="O48" i="6"/>
  <c r="P48" i="6"/>
  <c r="Q48" i="6"/>
  <c r="R48" i="6"/>
  <c r="S48" i="6"/>
  <c r="U48" i="6"/>
  <c r="V48" i="6"/>
  <c r="W48" i="6"/>
  <c r="X48" i="6"/>
  <c r="Y48" i="6"/>
  <c r="Z48" i="6"/>
  <c r="N49" i="6"/>
  <c r="O49" i="6"/>
  <c r="P49" i="6"/>
  <c r="Q49" i="6"/>
  <c r="R49" i="6"/>
  <c r="S49" i="6"/>
  <c r="U49" i="6"/>
  <c r="V49" i="6"/>
  <c r="W49" i="6"/>
  <c r="X49" i="6"/>
  <c r="Y49" i="6"/>
  <c r="Z49" i="6"/>
  <c r="N50" i="6"/>
  <c r="O50" i="6"/>
  <c r="P50" i="6"/>
  <c r="Q50" i="6"/>
  <c r="R50" i="6"/>
  <c r="S50" i="6"/>
  <c r="U50" i="6"/>
  <c r="V50" i="6"/>
  <c r="W50" i="6"/>
  <c r="X50" i="6"/>
  <c r="Y50" i="6"/>
  <c r="Z50" i="6"/>
  <c r="N51" i="6"/>
  <c r="O51" i="6"/>
  <c r="P51" i="6"/>
  <c r="Q51" i="6"/>
  <c r="R51" i="6"/>
  <c r="S51" i="6"/>
  <c r="U51" i="6"/>
  <c r="V51" i="6"/>
  <c r="W51" i="6"/>
  <c r="X51" i="6"/>
  <c r="Y51" i="6"/>
  <c r="Z51" i="6"/>
  <c r="N52" i="6"/>
  <c r="O52" i="6"/>
  <c r="P52" i="6"/>
  <c r="Q52" i="6"/>
  <c r="R52" i="6"/>
  <c r="S52" i="6"/>
  <c r="U52" i="6"/>
  <c r="V52" i="6"/>
  <c r="W52" i="6"/>
  <c r="X52" i="6"/>
  <c r="Y52" i="6"/>
  <c r="Z52" i="6"/>
  <c r="N53" i="6"/>
  <c r="O53" i="6"/>
  <c r="P53" i="6"/>
  <c r="Q53" i="6"/>
  <c r="R53" i="6"/>
  <c r="S53" i="6"/>
  <c r="U53" i="6"/>
  <c r="V53" i="6"/>
  <c r="W53" i="6"/>
  <c r="X53" i="6"/>
  <c r="Y53" i="6"/>
  <c r="Z53" i="6"/>
  <c r="N54" i="6"/>
  <c r="O54" i="6"/>
  <c r="P54" i="6"/>
  <c r="Q54" i="6"/>
  <c r="R54" i="6"/>
  <c r="S54" i="6"/>
  <c r="U54" i="6"/>
  <c r="V54" i="6"/>
  <c r="W54" i="6"/>
  <c r="X54" i="6"/>
  <c r="Y54" i="6"/>
  <c r="Z54" i="6"/>
  <c r="N55" i="6"/>
  <c r="O55" i="6"/>
  <c r="P55" i="6"/>
  <c r="Q55" i="6"/>
  <c r="R55" i="6"/>
  <c r="S55" i="6"/>
  <c r="U55" i="6"/>
  <c r="V55" i="6"/>
  <c r="W55" i="6"/>
  <c r="X55" i="6"/>
  <c r="Y55" i="6"/>
  <c r="Z55" i="6"/>
  <c r="N56" i="6"/>
  <c r="O56" i="6"/>
  <c r="P56" i="6"/>
  <c r="Q56" i="6"/>
  <c r="R56" i="6"/>
  <c r="S56" i="6"/>
  <c r="U56" i="6"/>
  <c r="V56" i="6"/>
  <c r="W56" i="6"/>
  <c r="X56" i="6"/>
  <c r="Y56" i="6"/>
  <c r="Z56" i="6"/>
  <c r="N57" i="6"/>
  <c r="O57" i="6"/>
  <c r="P57" i="6"/>
  <c r="Q57" i="6"/>
  <c r="R57" i="6"/>
  <c r="S57" i="6"/>
  <c r="U57" i="6"/>
  <c r="V57" i="6"/>
  <c r="W57" i="6"/>
  <c r="X57" i="6"/>
  <c r="Y57" i="6"/>
  <c r="Z57" i="6"/>
  <c r="N58" i="6"/>
  <c r="O58" i="6"/>
  <c r="P58" i="6"/>
  <c r="Q58" i="6"/>
  <c r="R58" i="6"/>
  <c r="S58" i="6"/>
  <c r="U58" i="6"/>
  <c r="V58" i="6"/>
  <c r="W58" i="6"/>
  <c r="X58" i="6"/>
  <c r="Y58" i="6"/>
  <c r="Z58" i="6"/>
  <c r="N59" i="6"/>
  <c r="O59" i="6"/>
  <c r="P59" i="6"/>
  <c r="Q59" i="6"/>
  <c r="R59" i="6"/>
  <c r="S59" i="6"/>
  <c r="U59" i="6"/>
  <c r="V59" i="6"/>
  <c r="W59" i="6"/>
  <c r="X59" i="6"/>
  <c r="Y59" i="6"/>
  <c r="Z59" i="6"/>
  <c r="N60" i="6"/>
  <c r="O60" i="6"/>
  <c r="P60" i="6"/>
  <c r="Q60" i="6"/>
  <c r="R60" i="6"/>
  <c r="S60" i="6"/>
  <c r="U60" i="6"/>
  <c r="V60" i="6"/>
  <c r="W60" i="6"/>
  <c r="X60" i="6"/>
  <c r="Y60" i="6"/>
  <c r="Z60" i="6"/>
  <c r="N61" i="6"/>
  <c r="O61" i="6"/>
  <c r="P61" i="6"/>
  <c r="Q61" i="6"/>
  <c r="R61" i="6"/>
  <c r="S61" i="6"/>
  <c r="U61" i="6"/>
  <c r="V61" i="6"/>
  <c r="W61" i="6"/>
  <c r="X61" i="6"/>
  <c r="Y61" i="6"/>
  <c r="Z61" i="6"/>
  <c r="N62" i="6"/>
  <c r="O62" i="6"/>
  <c r="P62" i="6"/>
  <c r="Q62" i="6"/>
  <c r="R62" i="6"/>
  <c r="S62" i="6"/>
  <c r="U62" i="6"/>
  <c r="V62" i="6"/>
  <c r="W62" i="6"/>
  <c r="X62" i="6"/>
  <c r="Y62" i="6"/>
  <c r="Z62" i="6"/>
  <c r="N63" i="6"/>
  <c r="O63" i="6"/>
  <c r="P63" i="6"/>
  <c r="Q63" i="6"/>
  <c r="R63" i="6"/>
  <c r="S63" i="6"/>
  <c r="U63" i="6"/>
  <c r="V63" i="6"/>
  <c r="W63" i="6"/>
  <c r="X63" i="6"/>
  <c r="Y63" i="6"/>
  <c r="Z63" i="6"/>
  <c r="N64" i="6"/>
  <c r="O64" i="6"/>
  <c r="P64" i="6"/>
  <c r="Q64" i="6"/>
  <c r="R64" i="6"/>
  <c r="S64" i="6"/>
  <c r="U64" i="6"/>
  <c r="V64" i="6"/>
  <c r="W64" i="6"/>
  <c r="X64" i="6"/>
  <c r="Y64" i="6"/>
  <c r="Z64" i="6"/>
  <c r="N65" i="6"/>
  <c r="O65" i="6"/>
  <c r="P65" i="6"/>
  <c r="Q65" i="6"/>
  <c r="R65" i="6"/>
  <c r="S65" i="6"/>
  <c r="U65" i="6"/>
  <c r="V65" i="6"/>
  <c r="W65" i="6"/>
  <c r="X65" i="6"/>
  <c r="Y65" i="6"/>
  <c r="Z65" i="6"/>
  <c r="N66" i="6"/>
  <c r="O66" i="6"/>
  <c r="P66" i="6"/>
  <c r="Q66" i="6"/>
  <c r="R66" i="6"/>
  <c r="S66" i="6"/>
  <c r="U66" i="6"/>
  <c r="V66" i="6"/>
  <c r="W66" i="6"/>
  <c r="X66" i="6"/>
  <c r="Y66" i="6"/>
  <c r="Z66" i="6"/>
  <c r="N67" i="6"/>
  <c r="O67" i="6"/>
  <c r="P67" i="6"/>
  <c r="Q67" i="6"/>
  <c r="R67" i="6"/>
  <c r="S67" i="6"/>
  <c r="U67" i="6"/>
  <c r="V67" i="6"/>
  <c r="W67" i="6"/>
  <c r="X67" i="6"/>
  <c r="Y67" i="6"/>
  <c r="Z67" i="6"/>
  <c r="N68" i="6"/>
  <c r="O68" i="6"/>
  <c r="P68" i="6"/>
  <c r="Q68" i="6"/>
  <c r="R68" i="6"/>
  <c r="S68" i="6"/>
  <c r="U68" i="6"/>
  <c r="V68" i="6"/>
  <c r="W68" i="6"/>
  <c r="X68" i="6"/>
  <c r="Y68" i="6"/>
  <c r="Z68" i="6"/>
  <c r="N69" i="6"/>
  <c r="O69" i="6"/>
  <c r="P69" i="6"/>
  <c r="Q69" i="6"/>
  <c r="R69" i="6"/>
  <c r="S69" i="6"/>
  <c r="U69" i="6"/>
  <c r="V69" i="6"/>
  <c r="W69" i="6"/>
  <c r="X69" i="6"/>
  <c r="Y69" i="6"/>
  <c r="Z69" i="6"/>
  <c r="N70" i="6"/>
  <c r="O70" i="6"/>
  <c r="P70" i="6"/>
  <c r="Q70" i="6"/>
  <c r="R70" i="6"/>
  <c r="S70" i="6"/>
  <c r="U70" i="6"/>
  <c r="V70" i="6"/>
  <c r="W70" i="6"/>
  <c r="X70" i="6"/>
  <c r="Y70" i="6"/>
  <c r="Z70" i="6"/>
  <c r="N71" i="6"/>
  <c r="O71" i="6"/>
  <c r="P71" i="6"/>
  <c r="Q71" i="6"/>
  <c r="R71" i="6"/>
  <c r="S71" i="6"/>
  <c r="U71" i="6"/>
  <c r="V71" i="6"/>
  <c r="W71" i="6"/>
  <c r="X71" i="6"/>
  <c r="Y71" i="6"/>
  <c r="Z71" i="6"/>
  <c r="N72" i="6"/>
  <c r="O72" i="6"/>
  <c r="P72" i="6"/>
  <c r="Q72" i="6"/>
  <c r="R72" i="6"/>
  <c r="S72" i="6"/>
  <c r="U72" i="6"/>
  <c r="V72" i="6"/>
  <c r="W72" i="6"/>
  <c r="X72" i="6"/>
  <c r="Y72" i="6"/>
  <c r="Z72" i="6"/>
  <c r="N73" i="6"/>
  <c r="O73" i="6"/>
  <c r="P73" i="6"/>
  <c r="Q73" i="6"/>
  <c r="R73" i="6"/>
  <c r="S73" i="6"/>
  <c r="U73" i="6"/>
  <c r="V73" i="6"/>
  <c r="W73" i="6"/>
  <c r="X73" i="6"/>
  <c r="Y73" i="6"/>
  <c r="Z73" i="6"/>
  <c r="N74" i="6"/>
  <c r="O74" i="6"/>
  <c r="P74" i="6"/>
  <c r="Q74" i="6"/>
  <c r="R74" i="6"/>
  <c r="S74" i="6"/>
  <c r="U74" i="6"/>
  <c r="V74" i="6"/>
  <c r="W74" i="6"/>
  <c r="X74" i="6"/>
  <c r="Y74" i="6"/>
  <c r="Z74" i="6"/>
  <c r="N75" i="6"/>
  <c r="O75" i="6"/>
  <c r="P75" i="6"/>
  <c r="Q75" i="6"/>
  <c r="R75" i="6"/>
  <c r="S75" i="6"/>
  <c r="U75" i="6"/>
  <c r="V75" i="6"/>
  <c r="W75" i="6"/>
  <c r="X75" i="6"/>
  <c r="Y75" i="6"/>
  <c r="Z75" i="6"/>
  <c r="N76" i="6"/>
  <c r="O76" i="6"/>
  <c r="P76" i="6"/>
  <c r="Q76" i="6"/>
  <c r="R76" i="6"/>
  <c r="S76" i="6"/>
  <c r="U76" i="6"/>
  <c r="V76" i="6"/>
  <c r="W76" i="6"/>
  <c r="X76" i="6"/>
  <c r="Y76" i="6"/>
  <c r="Z76" i="6"/>
  <c r="N77" i="6"/>
  <c r="O77" i="6"/>
  <c r="P77" i="6"/>
  <c r="Q77" i="6"/>
  <c r="R77" i="6"/>
  <c r="S77" i="6"/>
  <c r="U77" i="6"/>
  <c r="V77" i="6"/>
  <c r="W77" i="6"/>
  <c r="X77" i="6"/>
  <c r="Y77" i="6"/>
  <c r="Z77" i="6"/>
  <c r="N78" i="6"/>
  <c r="O78" i="6"/>
  <c r="P78" i="6"/>
  <c r="Q78" i="6"/>
  <c r="R78" i="6"/>
  <c r="S78" i="6"/>
  <c r="U78" i="6"/>
  <c r="V78" i="6"/>
  <c r="W78" i="6"/>
  <c r="X78" i="6"/>
  <c r="Y78" i="6"/>
  <c r="Z78" i="6"/>
  <c r="N79" i="6"/>
  <c r="O79" i="6"/>
  <c r="P79" i="6"/>
  <c r="Q79" i="6"/>
  <c r="R79" i="6"/>
  <c r="S79" i="6"/>
  <c r="U79" i="6"/>
  <c r="V79" i="6"/>
  <c r="W79" i="6"/>
  <c r="X79" i="6"/>
  <c r="Y79" i="6"/>
  <c r="Z79" i="6"/>
  <c r="N80" i="6"/>
  <c r="O80" i="6"/>
  <c r="P80" i="6"/>
  <c r="Q80" i="6"/>
  <c r="R80" i="6"/>
  <c r="S80" i="6"/>
  <c r="U80" i="6"/>
  <c r="V80" i="6"/>
  <c r="W80" i="6"/>
  <c r="X80" i="6"/>
  <c r="Y80" i="6"/>
  <c r="Z80" i="6"/>
  <c r="N81" i="6"/>
  <c r="O81" i="6"/>
  <c r="P81" i="6"/>
  <c r="Q81" i="6"/>
  <c r="R81" i="6"/>
  <c r="S81" i="6"/>
  <c r="U81" i="6"/>
  <c r="V81" i="6"/>
  <c r="W81" i="6"/>
  <c r="X81" i="6"/>
  <c r="Y81" i="6"/>
  <c r="Z81" i="6"/>
  <c r="N82" i="6"/>
  <c r="O82" i="6"/>
  <c r="P82" i="6"/>
  <c r="Q82" i="6"/>
  <c r="R82" i="6"/>
  <c r="S82" i="6"/>
  <c r="U82" i="6"/>
  <c r="V82" i="6"/>
  <c r="W82" i="6"/>
  <c r="X82" i="6"/>
  <c r="Y82" i="6"/>
  <c r="Z82" i="6"/>
  <c r="N83" i="6"/>
  <c r="O83" i="6"/>
  <c r="P83" i="6"/>
  <c r="Q83" i="6"/>
  <c r="R83" i="6"/>
  <c r="S83" i="6"/>
  <c r="U83" i="6"/>
  <c r="V83" i="6"/>
  <c r="W83" i="6"/>
  <c r="X83" i="6"/>
  <c r="Y83" i="6"/>
  <c r="Z83" i="6"/>
  <c r="N84" i="6"/>
  <c r="O84" i="6"/>
  <c r="P84" i="6"/>
  <c r="Q84" i="6"/>
  <c r="R84" i="6"/>
  <c r="S84" i="6"/>
  <c r="U84" i="6"/>
  <c r="V84" i="6"/>
  <c r="W84" i="6"/>
  <c r="X84" i="6"/>
  <c r="Y84" i="6"/>
  <c r="Z84" i="6"/>
  <c r="L9" i="5"/>
  <c r="M9" i="5"/>
  <c r="N9" i="5"/>
  <c r="O9" i="5"/>
  <c r="P9" i="5"/>
  <c r="R9" i="5"/>
  <c r="S9" i="5"/>
  <c r="T9" i="5"/>
  <c r="U9" i="5"/>
  <c r="V9" i="5"/>
  <c r="L10" i="5"/>
  <c r="M10" i="5"/>
  <c r="N10" i="5"/>
  <c r="O10" i="5"/>
  <c r="P10" i="5"/>
  <c r="R10" i="5"/>
  <c r="S10" i="5"/>
  <c r="T10" i="5"/>
  <c r="U10" i="5"/>
  <c r="V10" i="5"/>
  <c r="L11" i="5"/>
  <c r="M11" i="5"/>
  <c r="N11" i="5"/>
  <c r="O11" i="5"/>
  <c r="P11" i="5"/>
  <c r="R11" i="5"/>
  <c r="S11" i="5"/>
  <c r="T11" i="5"/>
  <c r="U11" i="5"/>
  <c r="V11" i="5"/>
  <c r="L12" i="5"/>
  <c r="M12" i="5"/>
  <c r="N12" i="5"/>
  <c r="O12" i="5"/>
  <c r="P12" i="5"/>
  <c r="R12" i="5"/>
  <c r="S12" i="5"/>
  <c r="T12" i="5"/>
  <c r="U12" i="5"/>
  <c r="V12" i="5"/>
  <c r="L13" i="5"/>
  <c r="M13" i="5"/>
  <c r="N13" i="5"/>
  <c r="O13" i="5"/>
  <c r="P13" i="5"/>
  <c r="R13" i="5"/>
  <c r="S13" i="5"/>
  <c r="T13" i="5"/>
  <c r="U13" i="5"/>
  <c r="V13" i="5"/>
  <c r="L14" i="5"/>
  <c r="M14" i="5"/>
  <c r="N14" i="5"/>
  <c r="O14" i="5"/>
  <c r="P14" i="5"/>
  <c r="R14" i="5"/>
  <c r="S14" i="5"/>
  <c r="T14" i="5"/>
  <c r="U14" i="5"/>
  <c r="V14" i="5"/>
  <c r="L15" i="5"/>
  <c r="M15" i="5"/>
  <c r="N15" i="5"/>
  <c r="O15" i="5"/>
  <c r="P15" i="5"/>
  <c r="R15" i="5"/>
  <c r="S15" i="5"/>
  <c r="T15" i="5"/>
  <c r="U15" i="5"/>
  <c r="V15" i="5"/>
  <c r="L16" i="5"/>
  <c r="M16" i="5"/>
  <c r="N16" i="5"/>
  <c r="O16" i="5"/>
  <c r="P16" i="5"/>
  <c r="R16" i="5"/>
  <c r="S16" i="5"/>
  <c r="T16" i="5"/>
  <c r="U16" i="5"/>
  <c r="V16" i="5"/>
  <c r="L17" i="5"/>
  <c r="M17" i="5"/>
  <c r="N17" i="5"/>
  <c r="O17" i="5"/>
  <c r="P17" i="5"/>
  <c r="R17" i="5"/>
  <c r="S17" i="5"/>
  <c r="T17" i="5"/>
  <c r="U17" i="5"/>
  <c r="V17" i="5"/>
  <c r="L18" i="5"/>
  <c r="M18" i="5"/>
  <c r="N18" i="5"/>
  <c r="O18" i="5"/>
  <c r="P18" i="5"/>
  <c r="R18" i="5"/>
  <c r="S18" i="5"/>
  <c r="T18" i="5"/>
  <c r="U18" i="5"/>
  <c r="V18" i="5"/>
  <c r="L19" i="5"/>
  <c r="M19" i="5"/>
  <c r="N19" i="5"/>
  <c r="O19" i="5"/>
  <c r="P19" i="5"/>
  <c r="R19" i="5"/>
  <c r="S19" i="5"/>
  <c r="T19" i="5"/>
  <c r="U19" i="5"/>
  <c r="V19" i="5"/>
  <c r="L20" i="5"/>
  <c r="M20" i="5"/>
  <c r="N20" i="5"/>
  <c r="O20" i="5"/>
  <c r="P20" i="5"/>
  <c r="R20" i="5"/>
  <c r="S20" i="5"/>
  <c r="T20" i="5"/>
  <c r="U20" i="5"/>
  <c r="V20" i="5"/>
  <c r="L21" i="5"/>
  <c r="M21" i="5"/>
  <c r="N21" i="5"/>
  <c r="O21" i="5"/>
  <c r="P21" i="5"/>
  <c r="R21" i="5"/>
  <c r="S21" i="5"/>
  <c r="T21" i="5"/>
  <c r="U21" i="5"/>
  <c r="V21" i="5"/>
  <c r="L22" i="5"/>
  <c r="M22" i="5"/>
  <c r="N22" i="5"/>
  <c r="O22" i="5"/>
  <c r="P22" i="5"/>
  <c r="R22" i="5"/>
  <c r="S22" i="5"/>
  <c r="T22" i="5"/>
  <c r="U22" i="5"/>
  <c r="V22" i="5"/>
  <c r="L23" i="5"/>
  <c r="M23" i="5"/>
  <c r="N23" i="5"/>
  <c r="O23" i="5"/>
  <c r="P23" i="5"/>
  <c r="R23" i="5"/>
  <c r="S23" i="5"/>
  <c r="T23" i="5"/>
  <c r="U23" i="5"/>
  <c r="V23" i="5"/>
  <c r="L24" i="5"/>
  <c r="M24" i="5"/>
  <c r="N24" i="5"/>
  <c r="O24" i="5"/>
  <c r="P24" i="5"/>
  <c r="R24" i="5"/>
  <c r="S24" i="5"/>
  <c r="T24" i="5"/>
  <c r="U24" i="5"/>
  <c r="V24" i="5"/>
  <c r="L25" i="5"/>
  <c r="M25" i="5"/>
  <c r="N25" i="5"/>
  <c r="O25" i="5"/>
  <c r="P25" i="5"/>
  <c r="R25" i="5"/>
  <c r="S25" i="5"/>
  <c r="T25" i="5"/>
  <c r="U25" i="5"/>
  <c r="V25" i="5"/>
  <c r="L26" i="5"/>
  <c r="M26" i="5"/>
  <c r="N26" i="5"/>
  <c r="O26" i="5"/>
  <c r="P26" i="5"/>
  <c r="R26" i="5"/>
  <c r="S26" i="5"/>
  <c r="T26" i="5"/>
  <c r="U26" i="5"/>
  <c r="V26" i="5"/>
  <c r="L27" i="5"/>
  <c r="M27" i="5"/>
  <c r="N27" i="5"/>
  <c r="O27" i="5"/>
  <c r="P27" i="5"/>
  <c r="R27" i="5"/>
  <c r="S27" i="5"/>
  <c r="T27" i="5"/>
  <c r="U27" i="5"/>
  <c r="V27" i="5"/>
  <c r="L28" i="5"/>
  <c r="M28" i="5"/>
  <c r="N28" i="5"/>
  <c r="O28" i="5"/>
  <c r="P28" i="5"/>
  <c r="R28" i="5"/>
  <c r="S28" i="5"/>
  <c r="T28" i="5"/>
  <c r="U28" i="5"/>
  <c r="V28" i="5"/>
  <c r="L29" i="5"/>
  <c r="M29" i="5"/>
  <c r="N29" i="5"/>
  <c r="O29" i="5"/>
  <c r="P29" i="5"/>
  <c r="R29" i="5"/>
  <c r="S29" i="5"/>
  <c r="T29" i="5"/>
  <c r="U29" i="5"/>
  <c r="V29" i="5"/>
  <c r="L30" i="5"/>
  <c r="M30" i="5"/>
  <c r="N30" i="5"/>
  <c r="O30" i="5"/>
  <c r="P30" i="5"/>
  <c r="R30" i="5"/>
  <c r="S30" i="5"/>
  <c r="T30" i="5"/>
  <c r="U30" i="5"/>
  <c r="V30" i="5"/>
  <c r="L31" i="5"/>
  <c r="M31" i="5"/>
  <c r="N31" i="5"/>
  <c r="O31" i="5"/>
  <c r="P31" i="5"/>
  <c r="R31" i="5"/>
  <c r="S31" i="5"/>
  <c r="T31" i="5"/>
  <c r="U31" i="5"/>
  <c r="V31" i="5"/>
  <c r="L32" i="5"/>
  <c r="M32" i="5"/>
  <c r="N32" i="5"/>
  <c r="O32" i="5"/>
  <c r="P32" i="5"/>
  <c r="R32" i="5"/>
  <c r="S32" i="5"/>
  <c r="T32" i="5"/>
  <c r="U32" i="5"/>
  <c r="V32" i="5"/>
  <c r="L33" i="5"/>
  <c r="M33" i="5"/>
  <c r="N33" i="5"/>
  <c r="O33" i="5"/>
  <c r="P33" i="5"/>
  <c r="R33" i="5"/>
  <c r="S33" i="5"/>
  <c r="T33" i="5"/>
  <c r="U33" i="5"/>
  <c r="V33" i="5"/>
  <c r="L34" i="5"/>
  <c r="M34" i="5"/>
  <c r="N34" i="5"/>
  <c r="O34" i="5"/>
  <c r="P34" i="5"/>
  <c r="R34" i="5"/>
  <c r="S34" i="5"/>
  <c r="T34" i="5"/>
  <c r="U34" i="5"/>
  <c r="V34" i="5"/>
  <c r="L35" i="5"/>
  <c r="M35" i="5"/>
  <c r="N35" i="5"/>
  <c r="O35" i="5"/>
  <c r="P35" i="5"/>
  <c r="R35" i="5"/>
  <c r="S35" i="5"/>
  <c r="T35" i="5"/>
  <c r="U35" i="5"/>
  <c r="V35" i="5"/>
  <c r="L36" i="5"/>
  <c r="M36" i="5"/>
  <c r="N36" i="5"/>
  <c r="O36" i="5"/>
  <c r="P36" i="5"/>
  <c r="R36" i="5"/>
  <c r="S36" i="5"/>
  <c r="T36" i="5"/>
  <c r="U36" i="5"/>
  <c r="V36" i="5"/>
  <c r="L37" i="5"/>
  <c r="M37" i="5"/>
  <c r="N37" i="5"/>
  <c r="O37" i="5"/>
  <c r="P37" i="5"/>
  <c r="R37" i="5"/>
  <c r="S37" i="5"/>
  <c r="T37" i="5"/>
  <c r="U37" i="5"/>
  <c r="V37" i="5"/>
  <c r="L38" i="5"/>
  <c r="M38" i="5"/>
  <c r="N38" i="5"/>
  <c r="O38" i="5"/>
  <c r="P38" i="5"/>
  <c r="R38" i="5"/>
  <c r="S38" i="5"/>
  <c r="T38" i="5"/>
  <c r="U38" i="5"/>
  <c r="V38" i="5"/>
  <c r="L39" i="5"/>
  <c r="M39" i="5"/>
  <c r="N39" i="5"/>
  <c r="O39" i="5"/>
  <c r="P39" i="5"/>
  <c r="R39" i="5"/>
  <c r="S39" i="5"/>
  <c r="T39" i="5"/>
  <c r="U39" i="5"/>
  <c r="V39" i="5"/>
  <c r="L40" i="5"/>
  <c r="M40" i="5"/>
  <c r="N40" i="5"/>
  <c r="O40" i="5"/>
  <c r="P40" i="5"/>
  <c r="R40" i="5"/>
  <c r="S40" i="5"/>
  <c r="T40" i="5"/>
  <c r="U40" i="5"/>
  <c r="V40" i="5"/>
  <c r="L41" i="5"/>
  <c r="M41" i="5"/>
  <c r="N41" i="5"/>
  <c r="O41" i="5"/>
  <c r="P41" i="5"/>
  <c r="R41" i="5"/>
  <c r="S41" i="5"/>
  <c r="T41" i="5"/>
  <c r="U41" i="5"/>
  <c r="V41" i="5"/>
  <c r="L42" i="5"/>
  <c r="M42" i="5"/>
  <c r="N42" i="5"/>
  <c r="O42" i="5"/>
  <c r="P42" i="5"/>
  <c r="R42" i="5"/>
  <c r="S42" i="5"/>
  <c r="T42" i="5"/>
  <c r="U42" i="5"/>
  <c r="V42" i="5"/>
  <c r="L43" i="5"/>
  <c r="M43" i="5"/>
  <c r="N43" i="5"/>
  <c r="O43" i="5"/>
  <c r="P43" i="5"/>
  <c r="R43" i="5"/>
  <c r="S43" i="5"/>
  <c r="T43" i="5"/>
  <c r="U43" i="5"/>
  <c r="V43" i="5"/>
  <c r="L44" i="5"/>
  <c r="M44" i="5"/>
  <c r="N44" i="5"/>
  <c r="O44" i="5"/>
  <c r="P44" i="5"/>
  <c r="R44" i="5"/>
  <c r="S44" i="5"/>
  <c r="T44" i="5"/>
  <c r="U44" i="5"/>
  <c r="V44" i="5"/>
  <c r="L45" i="5"/>
  <c r="M45" i="5"/>
  <c r="N45" i="5"/>
  <c r="O45" i="5"/>
  <c r="P45" i="5"/>
  <c r="R45" i="5"/>
  <c r="S45" i="5"/>
  <c r="T45" i="5"/>
  <c r="U45" i="5"/>
  <c r="V45" i="5"/>
  <c r="L46" i="5"/>
  <c r="M46" i="5"/>
  <c r="N46" i="5"/>
  <c r="O46" i="5"/>
  <c r="P46" i="5"/>
  <c r="R46" i="5"/>
  <c r="S46" i="5"/>
  <c r="T46" i="5"/>
  <c r="U46" i="5"/>
  <c r="V46" i="5"/>
  <c r="L47" i="5"/>
  <c r="M47" i="5"/>
  <c r="N47" i="5"/>
  <c r="O47" i="5"/>
  <c r="P47" i="5"/>
  <c r="R47" i="5"/>
  <c r="S47" i="5"/>
  <c r="T47" i="5"/>
  <c r="U47" i="5"/>
  <c r="V47" i="5"/>
  <c r="L48" i="5"/>
  <c r="M48" i="5"/>
  <c r="N48" i="5"/>
  <c r="O48" i="5"/>
  <c r="P48" i="5"/>
  <c r="R48" i="5"/>
  <c r="S48" i="5"/>
  <c r="T48" i="5"/>
  <c r="U48" i="5"/>
  <c r="V48" i="5"/>
  <c r="L49" i="5"/>
  <c r="M49" i="5"/>
  <c r="N49" i="5"/>
  <c r="O49" i="5"/>
  <c r="P49" i="5"/>
  <c r="R49" i="5"/>
  <c r="S49" i="5"/>
  <c r="T49" i="5"/>
  <c r="U49" i="5"/>
  <c r="V49" i="5"/>
  <c r="L50" i="5"/>
  <c r="M50" i="5"/>
  <c r="N50" i="5"/>
  <c r="O50" i="5"/>
  <c r="P50" i="5"/>
  <c r="R50" i="5"/>
  <c r="S50" i="5"/>
  <c r="T50" i="5"/>
  <c r="U50" i="5"/>
  <c r="V50" i="5"/>
  <c r="L51" i="5"/>
  <c r="M51" i="5"/>
  <c r="N51" i="5"/>
  <c r="O51" i="5"/>
  <c r="P51" i="5"/>
  <c r="R51" i="5"/>
  <c r="S51" i="5"/>
  <c r="T51" i="5"/>
  <c r="U51" i="5"/>
  <c r="V51" i="5"/>
  <c r="L52" i="5"/>
  <c r="M52" i="5"/>
  <c r="N52" i="5"/>
  <c r="O52" i="5"/>
  <c r="P52" i="5"/>
  <c r="R52" i="5"/>
  <c r="S52" i="5"/>
  <c r="T52" i="5"/>
  <c r="U52" i="5"/>
  <c r="V52" i="5"/>
  <c r="L53" i="5"/>
  <c r="M53" i="5"/>
  <c r="N53" i="5"/>
  <c r="O53" i="5"/>
  <c r="P53" i="5"/>
  <c r="R53" i="5"/>
  <c r="S53" i="5"/>
  <c r="T53" i="5"/>
  <c r="U53" i="5"/>
  <c r="V53" i="5"/>
  <c r="L54" i="5"/>
  <c r="M54" i="5"/>
  <c r="N54" i="5"/>
  <c r="O54" i="5"/>
  <c r="P54" i="5"/>
  <c r="R54" i="5"/>
  <c r="S54" i="5"/>
  <c r="T54" i="5"/>
  <c r="U54" i="5"/>
  <c r="V54" i="5"/>
  <c r="L55" i="5"/>
  <c r="M55" i="5"/>
  <c r="N55" i="5"/>
  <c r="O55" i="5"/>
  <c r="P55" i="5"/>
  <c r="R55" i="5"/>
  <c r="S55" i="5"/>
  <c r="T55" i="5"/>
  <c r="U55" i="5"/>
  <c r="V55" i="5"/>
  <c r="L56" i="5"/>
  <c r="M56" i="5"/>
  <c r="N56" i="5"/>
  <c r="O56" i="5"/>
  <c r="P56" i="5"/>
  <c r="R56" i="5"/>
  <c r="S56" i="5"/>
  <c r="T56" i="5"/>
  <c r="U56" i="5"/>
  <c r="V56" i="5"/>
  <c r="L57" i="5"/>
  <c r="M57" i="5"/>
  <c r="N57" i="5"/>
  <c r="O57" i="5"/>
  <c r="P57" i="5"/>
  <c r="R57" i="5"/>
  <c r="S57" i="5"/>
  <c r="T57" i="5"/>
  <c r="U57" i="5"/>
  <c r="V57" i="5"/>
  <c r="L58" i="5"/>
  <c r="M58" i="5"/>
  <c r="N58" i="5"/>
  <c r="O58" i="5"/>
  <c r="P58" i="5"/>
  <c r="R58" i="5"/>
  <c r="S58" i="5"/>
  <c r="T58" i="5"/>
  <c r="U58" i="5"/>
  <c r="V58" i="5"/>
  <c r="L59" i="5"/>
  <c r="M59" i="5"/>
  <c r="N59" i="5"/>
  <c r="O59" i="5"/>
  <c r="P59" i="5"/>
  <c r="R59" i="5"/>
  <c r="S59" i="5"/>
  <c r="T59" i="5"/>
  <c r="U59" i="5"/>
  <c r="V59" i="5"/>
  <c r="L60" i="5"/>
  <c r="M60" i="5"/>
  <c r="N60" i="5"/>
  <c r="O60" i="5"/>
  <c r="P60" i="5"/>
  <c r="R60" i="5"/>
  <c r="S60" i="5"/>
  <c r="T60" i="5"/>
  <c r="U60" i="5"/>
  <c r="V60" i="5"/>
  <c r="L61" i="5"/>
  <c r="M61" i="5"/>
  <c r="N61" i="5"/>
  <c r="O61" i="5"/>
  <c r="P61" i="5"/>
  <c r="R61" i="5"/>
  <c r="S61" i="5"/>
  <c r="T61" i="5"/>
  <c r="U61" i="5"/>
  <c r="V61" i="5"/>
  <c r="L62" i="5"/>
  <c r="M62" i="5"/>
  <c r="N62" i="5"/>
  <c r="O62" i="5"/>
  <c r="P62" i="5"/>
  <c r="R62" i="5"/>
  <c r="S62" i="5"/>
  <c r="T62" i="5"/>
  <c r="U62" i="5"/>
  <c r="V62" i="5"/>
  <c r="L63" i="5"/>
  <c r="M63" i="5"/>
  <c r="N63" i="5"/>
  <c r="O63" i="5"/>
  <c r="P63" i="5"/>
  <c r="R63" i="5"/>
  <c r="S63" i="5"/>
  <c r="T63" i="5"/>
  <c r="U63" i="5"/>
  <c r="V63" i="5"/>
  <c r="L64" i="5"/>
  <c r="M64" i="5"/>
  <c r="N64" i="5"/>
  <c r="O64" i="5"/>
  <c r="P64" i="5"/>
  <c r="R64" i="5"/>
  <c r="S64" i="5"/>
  <c r="T64" i="5"/>
  <c r="U64" i="5"/>
  <c r="V64" i="5"/>
  <c r="L65" i="5"/>
  <c r="M65" i="5"/>
  <c r="N65" i="5"/>
  <c r="O65" i="5"/>
  <c r="P65" i="5"/>
  <c r="R65" i="5"/>
  <c r="S65" i="5"/>
  <c r="T65" i="5"/>
  <c r="U65" i="5"/>
  <c r="V65" i="5"/>
  <c r="L66" i="5"/>
  <c r="M66" i="5"/>
  <c r="N66" i="5"/>
  <c r="O66" i="5"/>
  <c r="P66" i="5"/>
  <c r="R66" i="5"/>
  <c r="S66" i="5"/>
  <c r="T66" i="5"/>
  <c r="U66" i="5"/>
  <c r="V66" i="5"/>
  <c r="L67" i="5"/>
  <c r="M67" i="5"/>
  <c r="N67" i="5"/>
  <c r="O67" i="5"/>
  <c r="P67" i="5"/>
  <c r="R67" i="5"/>
  <c r="S67" i="5"/>
  <c r="T67" i="5"/>
  <c r="U67" i="5"/>
  <c r="V67" i="5"/>
  <c r="L68" i="5"/>
  <c r="M68" i="5"/>
  <c r="N68" i="5"/>
  <c r="O68" i="5"/>
  <c r="P68" i="5"/>
  <c r="R68" i="5"/>
  <c r="S68" i="5"/>
  <c r="T68" i="5"/>
  <c r="U68" i="5"/>
  <c r="V68" i="5"/>
  <c r="L69" i="5"/>
  <c r="M69" i="5"/>
  <c r="N69" i="5"/>
  <c r="O69" i="5"/>
  <c r="P69" i="5"/>
  <c r="R69" i="5"/>
  <c r="S69" i="5"/>
  <c r="T69" i="5"/>
  <c r="U69" i="5"/>
  <c r="V69" i="5"/>
  <c r="L70" i="5"/>
  <c r="M70" i="5"/>
  <c r="N70" i="5"/>
  <c r="O70" i="5"/>
  <c r="P70" i="5"/>
  <c r="R70" i="5"/>
  <c r="S70" i="5"/>
  <c r="T70" i="5"/>
  <c r="U70" i="5"/>
  <c r="V70" i="5"/>
  <c r="L71" i="5"/>
  <c r="M71" i="5"/>
  <c r="N71" i="5"/>
  <c r="O71" i="5"/>
  <c r="P71" i="5"/>
  <c r="R71" i="5"/>
  <c r="S71" i="5"/>
  <c r="T71" i="5"/>
  <c r="U71" i="5"/>
  <c r="V71" i="5"/>
  <c r="L72" i="5"/>
  <c r="M72" i="5"/>
  <c r="N72" i="5"/>
  <c r="O72" i="5"/>
  <c r="P72" i="5"/>
  <c r="R72" i="5"/>
  <c r="S72" i="5"/>
  <c r="T72" i="5"/>
  <c r="U72" i="5"/>
  <c r="V72" i="5"/>
  <c r="L73" i="5"/>
  <c r="M73" i="5"/>
  <c r="N73" i="5"/>
  <c r="O73" i="5"/>
  <c r="P73" i="5"/>
  <c r="R73" i="5"/>
  <c r="S73" i="5"/>
  <c r="T73" i="5"/>
  <c r="U73" i="5"/>
  <c r="V73" i="5"/>
  <c r="L74" i="5"/>
  <c r="M74" i="5"/>
  <c r="N74" i="5"/>
  <c r="O74" i="5"/>
  <c r="P74" i="5"/>
  <c r="R74" i="5"/>
  <c r="S74" i="5"/>
  <c r="T74" i="5"/>
  <c r="U74" i="5"/>
  <c r="V74" i="5"/>
  <c r="L75" i="5"/>
  <c r="M75" i="5"/>
  <c r="N75" i="5"/>
  <c r="O75" i="5"/>
  <c r="P75" i="5"/>
  <c r="R75" i="5"/>
  <c r="S75" i="5"/>
  <c r="T75" i="5"/>
  <c r="U75" i="5"/>
  <c r="V75" i="5"/>
  <c r="L76" i="5"/>
  <c r="M76" i="5"/>
  <c r="N76" i="5"/>
  <c r="O76" i="5"/>
  <c r="P76" i="5"/>
  <c r="R76" i="5"/>
  <c r="S76" i="5"/>
  <c r="T76" i="5"/>
  <c r="U76" i="5"/>
  <c r="V76" i="5"/>
  <c r="L77" i="5"/>
  <c r="M77" i="5"/>
  <c r="N77" i="5"/>
  <c r="O77" i="5"/>
  <c r="P77" i="5"/>
  <c r="R77" i="5"/>
  <c r="S77" i="5"/>
  <c r="T77" i="5"/>
  <c r="U77" i="5"/>
  <c r="V77" i="5"/>
  <c r="L78" i="5"/>
  <c r="M78" i="5"/>
  <c r="N78" i="5"/>
  <c r="O78" i="5"/>
  <c r="P78" i="5"/>
  <c r="R78" i="5"/>
  <c r="S78" i="5"/>
  <c r="T78" i="5"/>
  <c r="U78" i="5"/>
  <c r="V78" i="5"/>
  <c r="L79" i="5"/>
  <c r="M79" i="5"/>
  <c r="N79" i="5"/>
  <c r="O79" i="5"/>
  <c r="P79" i="5"/>
  <c r="R79" i="5"/>
  <c r="S79" i="5"/>
  <c r="T79" i="5"/>
  <c r="U79" i="5"/>
  <c r="V79" i="5"/>
  <c r="L80" i="5"/>
  <c r="M80" i="5"/>
  <c r="N80" i="5"/>
  <c r="O80" i="5"/>
  <c r="P80" i="5"/>
  <c r="R80" i="5"/>
  <c r="S80" i="5"/>
  <c r="T80" i="5"/>
  <c r="U80" i="5"/>
  <c r="V80" i="5"/>
  <c r="L81" i="5"/>
  <c r="M81" i="5"/>
  <c r="N81" i="5"/>
  <c r="O81" i="5"/>
  <c r="P81" i="5"/>
  <c r="R81" i="5"/>
  <c r="S81" i="5"/>
  <c r="T81" i="5"/>
  <c r="U81" i="5"/>
  <c r="V81" i="5"/>
  <c r="L82" i="5"/>
  <c r="M82" i="5"/>
  <c r="N82" i="5"/>
  <c r="O82" i="5"/>
  <c r="P82" i="5"/>
  <c r="R82" i="5"/>
  <c r="S82" i="5"/>
  <c r="T82" i="5"/>
  <c r="U82" i="5"/>
  <c r="V82" i="5"/>
  <c r="L83" i="5"/>
  <c r="M83" i="5"/>
  <c r="N83" i="5"/>
  <c r="O83" i="5"/>
  <c r="P83" i="5"/>
  <c r="R83" i="5"/>
  <c r="S83" i="5"/>
  <c r="T83" i="5"/>
  <c r="U83" i="5"/>
  <c r="V83" i="5"/>
  <c r="L84" i="5"/>
  <c r="M84" i="5"/>
  <c r="N84" i="5"/>
  <c r="O84" i="5"/>
  <c r="P84" i="5"/>
  <c r="R84" i="5"/>
  <c r="S84" i="5"/>
  <c r="T84" i="5"/>
  <c r="U84" i="5"/>
  <c r="V84" i="5"/>
  <c r="L85" i="5"/>
  <c r="M85" i="5"/>
  <c r="N85" i="5"/>
  <c r="O85" i="5"/>
  <c r="P85" i="5"/>
  <c r="R85" i="5"/>
  <c r="S85" i="5"/>
  <c r="T85" i="5"/>
  <c r="U85" i="5"/>
  <c r="V85" i="5"/>
  <c r="L86" i="5"/>
  <c r="M86" i="5"/>
  <c r="N86" i="5"/>
  <c r="O86" i="5"/>
  <c r="P86" i="5"/>
  <c r="R86" i="5"/>
  <c r="S86" i="5"/>
  <c r="T86" i="5"/>
  <c r="U86" i="5"/>
  <c r="V86" i="5"/>
  <c r="L87" i="5"/>
  <c r="M87" i="5"/>
  <c r="N87" i="5"/>
  <c r="O87" i="5"/>
  <c r="P87" i="5"/>
  <c r="R87" i="5"/>
  <c r="S87" i="5"/>
  <c r="T87" i="5"/>
  <c r="U87" i="5"/>
  <c r="V87" i="5"/>
  <c r="L88" i="5"/>
  <c r="M88" i="5"/>
  <c r="N88" i="5"/>
  <c r="O88" i="5"/>
  <c r="P88" i="5"/>
  <c r="R88" i="5"/>
  <c r="S88" i="5"/>
  <c r="T88" i="5"/>
  <c r="U88" i="5"/>
  <c r="V88" i="5"/>
  <c r="L89" i="5"/>
  <c r="M89" i="5"/>
  <c r="N89" i="5"/>
  <c r="O89" i="5"/>
  <c r="P89" i="5"/>
  <c r="R89" i="5"/>
  <c r="S89" i="5"/>
  <c r="T89" i="5"/>
  <c r="U89" i="5"/>
  <c r="V89" i="5"/>
  <c r="L90" i="5"/>
  <c r="M90" i="5"/>
  <c r="N90" i="5"/>
  <c r="O90" i="5"/>
  <c r="P90" i="5"/>
  <c r="R90" i="5"/>
  <c r="S90" i="5"/>
  <c r="T90" i="5"/>
  <c r="U90" i="5"/>
  <c r="V90" i="5"/>
  <c r="L91" i="5"/>
  <c r="M91" i="5"/>
  <c r="N91" i="5"/>
  <c r="O91" i="5"/>
  <c r="P91" i="5"/>
  <c r="R91" i="5"/>
  <c r="S91" i="5"/>
  <c r="T91" i="5"/>
  <c r="U91" i="5"/>
  <c r="V91" i="5"/>
  <c r="L92" i="5"/>
  <c r="M92" i="5"/>
  <c r="N92" i="5"/>
  <c r="O92" i="5"/>
  <c r="P92" i="5"/>
  <c r="R92" i="5"/>
  <c r="S92" i="5"/>
  <c r="T92" i="5"/>
  <c r="U92" i="5"/>
  <c r="V92" i="5"/>
  <c r="L93" i="5"/>
  <c r="M93" i="5"/>
  <c r="N93" i="5"/>
  <c r="O93" i="5"/>
  <c r="P93" i="5"/>
  <c r="R93" i="5"/>
  <c r="S93" i="5"/>
  <c r="T93" i="5"/>
  <c r="U93" i="5"/>
  <c r="V93" i="5"/>
  <c r="L94" i="5"/>
  <c r="M94" i="5"/>
  <c r="N94" i="5"/>
  <c r="O94" i="5"/>
  <c r="P94" i="5"/>
  <c r="R94" i="5"/>
  <c r="S94" i="5"/>
  <c r="T94" i="5"/>
  <c r="U94" i="5"/>
  <c r="V94" i="5"/>
  <c r="L95" i="5"/>
  <c r="M95" i="5"/>
  <c r="N95" i="5"/>
  <c r="O95" i="5"/>
  <c r="P95" i="5"/>
  <c r="R95" i="5"/>
  <c r="S95" i="5"/>
  <c r="T95" i="5"/>
  <c r="U95" i="5"/>
  <c r="V95" i="5"/>
  <c r="L96" i="5"/>
  <c r="M96" i="5"/>
  <c r="N96" i="5"/>
  <c r="O96" i="5"/>
  <c r="P96" i="5"/>
  <c r="R96" i="5"/>
  <c r="S96" i="5"/>
  <c r="T96" i="5"/>
  <c r="U96" i="5"/>
  <c r="V96" i="5"/>
  <c r="L97" i="5"/>
  <c r="M97" i="5"/>
  <c r="N97" i="5"/>
  <c r="O97" i="5"/>
  <c r="P97" i="5"/>
  <c r="R97" i="5"/>
  <c r="S97" i="5"/>
  <c r="T97" i="5"/>
  <c r="U97" i="5"/>
  <c r="V97" i="5"/>
  <c r="L98" i="5"/>
  <c r="M98" i="5"/>
  <c r="N98" i="5"/>
  <c r="O98" i="5"/>
  <c r="P98" i="5"/>
  <c r="R98" i="5"/>
  <c r="S98" i="5"/>
  <c r="T98" i="5"/>
  <c r="U98" i="5"/>
  <c r="V98" i="5"/>
  <c r="L99" i="5"/>
  <c r="M99" i="5"/>
  <c r="N99" i="5"/>
  <c r="O99" i="5"/>
  <c r="P99" i="5"/>
  <c r="R99" i="5"/>
  <c r="S99" i="5"/>
  <c r="T99" i="5"/>
  <c r="U99" i="5"/>
  <c r="V99" i="5"/>
  <c r="L100" i="5"/>
  <c r="M100" i="5"/>
  <c r="N100" i="5"/>
  <c r="O100" i="5"/>
  <c r="P100" i="5"/>
  <c r="R100" i="5"/>
  <c r="S100" i="5"/>
  <c r="T100" i="5"/>
  <c r="U100" i="5"/>
  <c r="V100" i="5"/>
  <c r="L101" i="5"/>
  <c r="M101" i="5"/>
  <c r="N101" i="5"/>
  <c r="O101" i="5"/>
  <c r="P101" i="5"/>
  <c r="R101" i="5"/>
  <c r="S101" i="5"/>
  <c r="T101" i="5"/>
  <c r="U101" i="5"/>
  <c r="V101" i="5"/>
  <c r="L102" i="5"/>
  <c r="M102" i="5"/>
  <c r="N102" i="5"/>
  <c r="O102" i="5"/>
  <c r="P102" i="5"/>
  <c r="R102" i="5"/>
  <c r="S102" i="5"/>
  <c r="T102" i="5"/>
  <c r="U102" i="5"/>
  <c r="V102" i="5"/>
  <c r="L103" i="5"/>
  <c r="M103" i="5"/>
  <c r="N103" i="5"/>
  <c r="O103" i="5"/>
  <c r="P103" i="5"/>
  <c r="R103" i="5"/>
  <c r="S103" i="5"/>
  <c r="T103" i="5"/>
  <c r="U103" i="5"/>
  <c r="V103" i="5"/>
  <c r="L104" i="5"/>
  <c r="M104" i="5"/>
  <c r="N104" i="5"/>
  <c r="O104" i="5"/>
  <c r="P104" i="5"/>
  <c r="R104" i="5"/>
  <c r="S104" i="5"/>
  <c r="T104" i="5"/>
  <c r="U104" i="5"/>
  <c r="V104" i="5"/>
  <c r="L105" i="5"/>
  <c r="M105" i="5"/>
  <c r="N105" i="5"/>
  <c r="O105" i="5"/>
  <c r="P105" i="5"/>
  <c r="R105" i="5"/>
  <c r="S105" i="5"/>
  <c r="T105" i="5"/>
  <c r="U105" i="5"/>
  <c r="V105" i="5"/>
  <c r="L106" i="5"/>
  <c r="M106" i="5"/>
  <c r="N106" i="5"/>
  <c r="O106" i="5"/>
  <c r="P106" i="5"/>
  <c r="R106" i="5"/>
  <c r="S106" i="5"/>
  <c r="T106" i="5"/>
  <c r="U106" i="5"/>
  <c r="V106" i="5"/>
  <c r="L107" i="5"/>
  <c r="M107" i="5"/>
  <c r="N107" i="5"/>
  <c r="O107" i="5"/>
  <c r="P107" i="5"/>
  <c r="R107" i="5"/>
  <c r="S107" i="5"/>
  <c r="T107" i="5"/>
  <c r="U107" i="5"/>
  <c r="V107" i="5"/>
  <c r="L108" i="5"/>
  <c r="M108" i="5"/>
  <c r="N108" i="5"/>
  <c r="O108" i="5"/>
  <c r="P108" i="5"/>
  <c r="R108" i="5"/>
  <c r="S108" i="5"/>
  <c r="T108" i="5"/>
  <c r="U108" i="5"/>
  <c r="V108" i="5"/>
  <c r="L109" i="5"/>
  <c r="M109" i="5"/>
  <c r="N109" i="5"/>
  <c r="O109" i="5"/>
  <c r="P109" i="5"/>
  <c r="R109" i="5"/>
  <c r="S109" i="5"/>
  <c r="T109" i="5"/>
  <c r="U109" i="5"/>
  <c r="V109" i="5"/>
  <c r="L110" i="5"/>
  <c r="M110" i="5"/>
  <c r="N110" i="5"/>
  <c r="O110" i="5"/>
  <c r="P110" i="5"/>
  <c r="R110" i="5"/>
  <c r="S110" i="5"/>
  <c r="T110" i="5"/>
  <c r="U110" i="5"/>
  <c r="V110" i="5"/>
  <c r="L111" i="5"/>
  <c r="M111" i="5"/>
  <c r="N111" i="5"/>
  <c r="O111" i="5"/>
  <c r="P111" i="5"/>
  <c r="R111" i="5"/>
  <c r="S111" i="5"/>
  <c r="T111" i="5"/>
  <c r="U111" i="5"/>
  <c r="V111" i="5"/>
  <c r="L112" i="5"/>
  <c r="M112" i="5"/>
  <c r="N112" i="5"/>
  <c r="O112" i="5"/>
  <c r="P112" i="5"/>
  <c r="R112" i="5"/>
  <c r="S112" i="5"/>
  <c r="T112" i="5"/>
  <c r="U112" i="5"/>
  <c r="V112" i="5"/>
  <c r="L113" i="5"/>
  <c r="M113" i="5"/>
  <c r="N113" i="5"/>
  <c r="O113" i="5"/>
  <c r="P113" i="5"/>
  <c r="R113" i="5"/>
  <c r="S113" i="5"/>
  <c r="T113" i="5"/>
  <c r="U113" i="5"/>
  <c r="V113" i="5"/>
  <c r="L114" i="5"/>
  <c r="M114" i="5"/>
  <c r="N114" i="5"/>
  <c r="O114" i="5"/>
  <c r="P114" i="5"/>
  <c r="R114" i="5"/>
  <c r="S114" i="5"/>
  <c r="T114" i="5"/>
  <c r="U114" i="5"/>
  <c r="V114" i="5"/>
  <c r="L115" i="5"/>
  <c r="M115" i="5"/>
  <c r="N115" i="5"/>
  <c r="O115" i="5"/>
  <c r="P115" i="5"/>
  <c r="R115" i="5"/>
  <c r="S115" i="5"/>
  <c r="T115" i="5"/>
  <c r="U115" i="5"/>
  <c r="V115" i="5"/>
  <c r="L116" i="5"/>
  <c r="M116" i="5"/>
  <c r="N116" i="5"/>
  <c r="O116" i="5"/>
  <c r="P116" i="5"/>
  <c r="R116" i="5"/>
  <c r="S116" i="5"/>
  <c r="T116" i="5"/>
  <c r="U116" i="5"/>
  <c r="V116" i="5"/>
  <c r="L117" i="5"/>
  <c r="M117" i="5"/>
  <c r="N117" i="5"/>
  <c r="O117" i="5"/>
  <c r="P117" i="5"/>
  <c r="R117" i="5"/>
  <c r="S117" i="5"/>
  <c r="T117" i="5"/>
  <c r="U117" i="5"/>
  <c r="V117" i="5"/>
  <c r="L118" i="5"/>
  <c r="M118" i="5"/>
  <c r="N118" i="5"/>
  <c r="O118" i="5"/>
  <c r="P118" i="5"/>
  <c r="R118" i="5"/>
  <c r="S118" i="5"/>
  <c r="T118" i="5"/>
  <c r="U118" i="5"/>
  <c r="V118" i="5"/>
  <c r="L119" i="5"/>
  <c r="M119" i="5"/>
  <c r="N119" i="5"/>
  <c r="O119" i="5"/>
  <c r="P119" i="5"/>
  <c r="R119" i="5"/>
  <c r="S119" i="5"/>
  <c r="T119" i="5"/>
  <c r="U119" i="5"/>
  <c r="V119" i="5"/>
  <c r="L120" i="5"/>
  <c r="M120" i="5"/>
  <c r="N120" i="5"/>
  <c r="O120" i="5"/>
  <c r="P120" i="5"/>
  <c r="R120" i="5"/>
  <c r="S120" i="5"/>
  <c r="T120" i="5"/>
  <c r="U120" i="5"/>
  <c r="V120" i="5"/>
  <c r="L121" i="5"/>
  <c r="M121" i="5"/>
  <c r="N121" i="5"/>
  <c r="O121" i="5"/>
  <c r="P121" i="5"/>
  <c r="R121" i="5"/>
  <c r="S121" i="5"/>
  <c r="T121" i="5"/>
  <c r="U121" i="5"/>
  <c r="V121" i="5"/>
  <c r="L122" i="5"/>
  <c r="M122" i="5"/>
  <c r="N122" i="5"/>
  <c r="O122" i="5"/>
  <c r="P122" i="5"/>
  <c r="R122" i="5"/>
  <c r="S122" i="5"/>
  <c r="T122" i="5"/>
  <c r="U122" i="5"/>
  <c r="V122" i="5"/>
  <c r="L123" i="5"/>
  <c r="M123" i="5"/>
  <c r="N123" i="5"/>
  <c r="O123" i="5"/>
  <c r="P123" i="5"/>
  <c r="R123" i="5"/>
  <c r="S123" i="5"/>
  <c r="T123" i="5"/>
  <c r="U123" i="5"/>
  <c r="V123" i="5"/>
  <c r="L124" i="5"/>
  <c r="M124" i="5"/>
  <c r="N124" i="5"/>
  <c r="O124" i="5"/>
  <c r="P124" i="5"/>
  <c r="R124" i="5"/>
  <c r="S124" i="5"/>
  <c r="T124" i="5"/>
  <c r="U124" i="5"/>
  <c r="V124" i="5"/>
  <c r="L125" i="5"/>
  <c r="M125" i="5"/>
  <c r="N125" i="5"/>
  <c r="O125" i="5"/>
  <c r="P125" i="5"/>
  <c r="R125" i="5"/>
  <c r="S125" i="5"/>
  <c r="T125" i="5"/>
  <c r="U125" i="5"/>
  <c r="V125" i="5"/>
  <c r="L126" i="5"/>
  <c r="M126" i="5"/>
  <c r="N126" i="5"/>
  <c r="O126" i="5"/>
  <c r="P126" i="5"/>
  <c r="R126" i="5"/>
  <c r="S126" i="5"/>
  <c r="T126" i="5"/>
  <c r="U126" i="5"/>
  <c r="V126" i="5"/>
  <c r="L127" i="5"/>
  <c r="M127" i="5"/>
  <c r="N127" i="5"/>
  <c r="O127" i="5"/>
  <c r="P127" i="5"/>
  <c r="R127" i="5"/>
  <c r="S127" i="5"/>
  <c r="T127" i="5"/>
  <c r="U127" i="5"/>
  <c r="V127" i="5"/>
  <c r="L128" i="5"/>
  <c r="M128" i="5"/>
  <c r="N128" i="5"/>
  <c r="O128" i="5"/>
  <c r="P128" i="5"/>
  <c r="R128" i="5"/>
  <c r="S128" i="5"/>
  <c r="T128" i="5"/>
  <c r="U128" i="5"/>
  <c r="V128" i="5"/>
  <c r="L129" i="5"/>
  <c r="M129" i="5"/>
  <c r="N129" i="5"/>
  <c r="O129" i="5"/>
  <c r="P129" i="5"/>
  <c r="R129" i="5"/>
  <c r="S129" i="5"/>
  <c r="T129" i="5"/>
  <c r="U129" i="5"/>
  <c r="V129" i="5"/>
  <c r="L130" i="5"/>
  <c r="M130" i="5"/>
  <c r="N130" i="5"/>
  <c r="O130" i="5"/>
  <c r="P130" i="5"/>
  <c r="R130" i="5"/>
  <c r="S130" i="5"/>
  <c r="T130" i="5"/>
  <c r="U130" i="5"/>
  <c r="V130" i="5"/>
  <c r="L131" i="5"/>
  <c r="M131" i="5"/>
  <c r="N131" i="5"/>
  <c r="O131" i="5"/>
  <c r="P131" i="5"/>
  <c r="R131" i="5"/>
  <c r="S131" i="5"/>
  <c r="T131" i="5"/>
  <c r="U131" i="5"/>
  <c r="V131" i="5"/>
  <c r="L132" i="5"/>
  <c r="M132" i="5"/>
  <c r="N132" i="5"/>
  <c r="O132" i="5"/>
  <c r="P132" i="5"/>
  <c r="R132" i="5"/>
  <c r="S132" i="5"/>
  <c r="T132" i="5"/>
  <c r="U132" i="5"/>
  <c r="V132" i="5"/>
  <c r="L133" i="5"/>
  <c r="M133" i="5"/>
  <c r="N133" i="5"/>
  <c r="O133" i="5"/>
  <c r="P133" i="5"/>
  <c r="R133" i="5"/>
  <c r="S133" i="5"/>
  <c r="T133" i="5"/>
  <c r="U133" i="5"/>
  <c r="V133" i="5"/>
  <c r="L134" i="5"/>
  <c r="M134" i="5"/>
  <c r="N134" i="5"/>
  <c r="O134" i="5"/>
  <c r="P134" i="5"/>
  <c r="R134" i="5"/>
  <c r="S134" i="5"/>
  <c r="T134" i="5"/>
  <c r="U134" i="5"/>
  <c r="V134" i="5"/>
  <c r="L135" i="5"/>
  <c r="M135" i="5"/>
  <c r="N135" i="5"/>
  <c r="O135" i="5"/>
  <c r="P135" i="5"/>
  <c r="R135" i="5"/>
  <c r="S135" i="5"/>
  <c r="T135" i="5"/>
  <c r="U135" i="5"/>
  <c r="V135" i="5"/>
  <c r="L136" i="5"/>
  <c r="M136" i="5"/>
  <c r="N136" i="5"/>
  <c r="O136" i="5"/>
  <c r="P136" i="5"/>
  <c r="R136" i="5"/>
  <c r="S136" i="5"/>
  <c r="T136" i="5"/>
  <c r="U136" i="5"/>
  <c r="V136" i="5"/>
  <c r="L137" i="5"/>
  <c r="M137" i="5"/>
  <c r="N137" i="5"/>
  <c r="O137" i="5"/>
  <c r="P137" i="5"/>
  <c r="R137" i="5"/>
  <c r="S137" i="5"/>
  <c r="T137" i="5"/>
  <c r="U137" i="5"/>
  <c r="V137" i="5"/>
  <c r="L138" i="5"/>
  <c r="M138" i="5"/>
  <c r="N138" i="5"/>
  <c r="O138" i="5"/>
  <c r="P138" i="5"/>
  <c r="R138" i="5"/>
  <c r="S138" i="5"/>
  <c r="T138" i="5"/>
  <c r="U138" i="5"/>
  <c r="V138" i="5"/>
  <c r="L139" i="5"/>
  <c r="M139" i="5"/>
  <c r="N139" i="5"/>
  <c r="O139" i="5"/>
  <c r="P139" i="5"/>
  <c r="R139" i="5"/>
  <c r="S139" i="5"/>
  <c r="T139" i="5"/>
  <c r="U139" i="5"/>
  <c r="V139" i="5"/>
  <c r="L140" i="5"/>
  <c r="M140" i="5"/>
  <c r="N140" i="5"/>
  <c r="O140" i="5"/>
  <c r="P140" i="5"/>
  <c r="R140" i="5"/>
  <c r="S140" i="5"/>
  <c r="T140" i="5"/>
  <c r="U140" i="5"/>
  <c r="V140" i="5"/>
  <c r="L141" i="5"/>
  <c r="M141" i="5"/>
  <c r="N141" i="5"/>
  <c r="O141" i="5"/>
  <c r="P141" i="5"/>
  <c r="R141" i="5"/>
  <c r="S141" i="5"/>
  <c r="T141" i="5"/>
  <c r="U141" i="5"/>
  <c r="V141" i="5"/>
  <c r="L142" i="5"/>
  <c r="M142" i="5"/>
  <c r="N142" i="5"/>
  <c r="O142" i="5"/>
  <c r="P142" i="5"/>
  <c r="R142" i="5"/>
  <c r="S142" i="5"/>
  <c r="T142" i="5"/>
  <c r="U142" i="5"/>
  <c r="V142" i="5"/>
  <c r="L143" i="5"/>
  <c r="M143" i="5"/>
  <c r="N143" i="5"/>
  <c r="O143" i="5"/>
  <c r="P143" i="5"/>
  <c r="R143" i="5"/>
  <c r="S143" i="5"/>
  <c r="T143" i="5"/>
  <c r="U143" i="5"/>
  <c r="V143" i="5"/>
  <c r="L144" i="5"/>
  <c r="M144" i="5"/>
  <c r="N144" i="5"/>
  <c r="O144" i="5"/>
  <c r="P144" i="5"/>
  <c r="R144" i="5"/>
  <c r="S144" i="5"/>
  <c r="T144" i="5"/>
  <c r="U144" i="5"/>
  <c r="V144" i="5"/>
  <c r="L145" i="5"/>
  <c r="M145" i="5"/>
  <c r="N145" i="5"/>
  <c r="O145" i="5"/>
  <c r="P145" i="5"/>
  <c r="R145" i="5"/>
  <c r="S145" i="5"/>
  <c r="T145" i="5"/>
  <c r="U145" i="5"/>
  <c r="V145" i="5"/>
  <c r="L146" i="5"/>
  <c r="M146" i="5"/>
  <c r="N146" i="5"/>
  <c r="O146" i="5"/>
  <c r="P146" i="5"/>
  <c r="R146" i="5"/>
  <c r="S146" i="5"/>
  <c r="T146" i="5"/>
  <c r="U146" i="5"/>
  <c r="V146" i="5"/>
  <c r="E9" i="4"/>
  <c r="G9" i="4"/>
  <c r="E10" i="4"/>
  <c r="G10" i="4"/>
  <c r="E11" i="4"/>
  <c r="G11" i="4"/>
  <c r="E12" i="4"/>
  <c r="G12" i="4"/>
  <c r="E13" i="4"/>
  <c r="G13" i="4"/>
  <c r="E15" i="3"/>
  <c r="G13" i="3"/>
  <c r="E13" i="3"/>
  <c r="G12" i="3"/>
  <c r="E12" i="3"/>
  <c r="G11" i="3"/>
  <c r="E11" i="3"/>
  <c r="G10" i="3"/>
  <c r="E10" i="3"/>
  <c r="G9" i="3"/>
  <c r="E9" i="3"/>
  <c r="H16" i="2"/>
  <c r="K14" i="2"/>
  <c r="J14" i="2"/>
  <c r="H14" i="2"/>
  <c r="G14" i="2"/>
  <c r="K13" i="2"/>
  <c r="J13" i="2"/>
  <c r="H13" i="2"/>
  <c r="G13" i="2"/>
  <c r="K12" i="2"/>
  <c r="J12" i="2"/>
  <c r="H12" i="2"/>
  <c r="G12" i="2"/>
  <c r="K11" i="2"/>
  <c r="J11" i="2"/>
  <c r="H11" i="2"/>
  <c r="G11" i="2"/>
  <c r="K10" i="2"/>
  <c r="K16" i="2" s="1"/>
  <c r="J10" i="2"/>
  <c r="J16" i="2" s="1"/>
  <c r="H10" i="2"/>
  <c r="G10" i="2"/>
  <c r="H11" i="1"/>
  <c r="F11" i="1"/>
  <c r="H10" i="1"/>
  <c r="F10" i="1"/>
  <c r="H9" i="1"/>
  <c r="F9" i="1"/>
  <c r="H8" i="1"/>
  <c r="F8" i="1"/>
  <c r="H7" i="1"/>
  <c r="F7" i="1"/>
  <c r="G16" i="2"/>
  <c r="J21" i="2"/>
  <c r="J19" i="2"/>
  <c r="G15" i="3" l="1"/>
</calcChain>
</file>

<file path=xl/sharedStrings.xml><?xml version="1.0" encoding="utf-8"?>
<sst xmlns="http://schemas.openxmlformats.org/spreadsheetml/2006/main" count="704" uniqueCount="175">
  <si>
    <t>Aufgabe</t>
  </si>
  <si>
    <t>Berechnen Sie die Anzahl der Übernachtungen.</t>
  </si>
  <si>
    <t>Kontrolle</t>
  </si>
  <si>
    <t>richtig</t>
  </si>
  <si>
    <t>Reiseangebote 2009</t>
  </si>
  <si>
    <t>falsch</t>
  </si>
  <si>
    <t>Ziel</t>
  </si>
  <si>
    <t>Anreise</t>
  </si>
  <si>
    <t>Abreise</t>
  </si>
  <si>
    <t>Übernachtungen</t>
  </si>
  <si>
    <t>D</t>
  </si>
  <si>
    <t>Venedig</t>
  </si>
  <si>
    <t>Paris</t>
  </si>
  <si>
    <t>Kreta</t>
  </si>
  <si>
    <t>Lanzarote</t>
  </si>
  <si>
    <t>Sizilien</t>
  </si>
  <si>
    <t>Aufgaben</t>
  </si>
  <si>
    <t>1. Berechnen Sie die Arbeitszeit (Spalte D)</t>
  </si>
  <si>
    <t>2. Berechnen Sie die Arbeitszeit(Spalte E), so dass Stunden als Dezimalzahlen dargestellt werden (z. B. 9.333)</t>
  </si>
  <si>
    <t>Hinweis: 1 Tag hat 24 Stunden</t>
  </si>
  <si>
    <t>3. Formatieren Sie die Gesamtstunden in Zelle D16 im Format [hh]:mm</t>
  </si>
  <si>
    <t>Arbeitsstunden</t>
  </si>
  <si>
    <t>Tag</t>
  </si>
  <si>
    <t>Beginn</t>
  </si>
  <si>
    <t>Ende</t>
  </si>
  <si>
    <t>Arbeitszeit</t>
  </si>
  <si>
    <t>Arbeitszeit
(mit Dezimalen)</t>
  </si>
  <si>
    <t>E</t>
  </si>
  <si>
    <t>Montag</t>
  </si>
  <si>
    <t>Dienstag</t>
  </si>
  <si>
    <t>Mittwoch</t>
  </si>
  <si>
    <t>Donnerstag</t>
  </si>
  <si>
    <t>Freitag</t>
  </si>
  <si>
    <t>Total</t>
  </si>
  <si>
    <t>Zellenformat</t>
  </si>
  <si>
    <t>D16:</t>
  </si>
  <si>
    <t>J16:</t>
  </si>
  <si>
    <t>1. Füllen Sie im Bereich A10:A13 die restlichen Wochentage ein</t>
  </si>
  <si>
    <t>2. Berechnen Sie den Lohn von Mo bis Fr und der ganzen Woche</t>
  </si>
  <si>
    <t>Stundenlohn:</t>
  </si>
  <si>
    <t>Stunden</t>
  </si>
  <si>
    <t>Lohn</t>
  </si>
  <si>
    <t>C</t>
  </si>
  <si>
    <t>Wochenlohn</t>
  </si>
  <si>
    <t>Live Musik</t>
  </si>
  <si>
    <t>Umbau</t>
  </si>
  <si>
    <t>Gewinnspiel</t>
  </si>
  <si>
    <t>Eröffnungsansprache</t>
  </si>
  <si>
    <t>Start</t>
  </si>
  <si>
    <t>Programm</t>
  </si>
  <si>
    <t>Sommerfest</t>
  </si>
  <si>
    <t>Berechnen Sie die einzelnen Startzeiten für die verschiedenen Programmbeiträge</t>
  </si>
  <si>
    <t>A</t>
  </si>
  <si>
    <t>Imorn</t>
  </si>
  <si>
    <t>Heidi</t>
  </si>
  <si>
    <t>P</t>
  </si>
  <si>
    <t>Karrer</t>
  </si>
  <si>
    <t>Kleier</t>
  </si>
  <si>
    <t>Hermine</t>
  </si>
  <si>
    <t>Lüscher</t>
  </si>
  <si>
    <t>Nanner</t>
  </si>
  <si>
    <t>Kirtau</t>
  </si>
  <si>
    <t>Humberg</t>
  </si>
  <si>
    <t>Hugo</t>
  </si>
  <si>
    <t>Lauemer</t>
  </si>
  <si>
    <t>Fritz</t>
  </si>
  <si>
    <t>Timorn</t>
  </si>
  <si>
    <t>Gruber</t>
  </si>
  <si>
    <t>Karl</t>
  </si>
  <si>
    <t>Hiniger</t>
  </si>
  <si>
    <t>Hummel</t>
  </si>
  <si>
    <t>Graf</t>
  </si>
  <si>
    <t>Max</t>
  </si>
  <si>
    <t>Heiliger</t>
  </si>
  <si>
    <t>Trachsel</t>
  </si>
  <si>
    <t>Claudia</t>
  </si>
  <si>
    <t>Spitzer</t>
  </si>
  <si>
    <t>Zelter</t>
  </si>
  <si>
    <t>Ueli</t>
  </si>
  <si>
    <t>Ziltner</t>
  </si>
  <si>
    <t>Theodor</t>
  </si>
  <si>
    <t>Umker</t>
  </si>
  <si>
    <t>Susanne</t>
  </si>
  <si>
    <t>Jaeckel</t>
  </si>
  <si>
    <t>Marianne</t>
  </si>
  <si>
    <t>Gurtner</t>
  </si>
  <si>
    <t>Ulbert</t>
  </si>
  <si>
    <t>Richard</t>
  </si>
  <si>
    <t>Tanner</t>
  </si>
  <si>
    <t>Annerösli</t>
  </si>
  <si>
    <t>Tirtzer</t>
  </si>
  <si>
    <t>Wichter</t>
  </si>
  <si>
    <t>Peter</t>
  </si>
  <si>
    <t>Löwe</t>
  </si>
  <si>
    <t>Rauter</t>
  </si>
  <si>
    <t>Meier</t>
  </si>
  <si>
    <t>Müller</t>
  </si>
  <si>
    <t>Maya</t>
  </si>
  <si>
    <t>Kristen</t>
  </si>
  <si>
    <t>Huber</t>
  </si>
  <si>
    <t>Greifer</t>
  </si>
  <si>
    <t>Bezahlte Beiträge</t>
  </si>
  <si>
    <t>Tagesansatz</t>
  </si>
  <si>
    <t>Tage im Heim</t>
  </si>
  <si>
    <t>in Jahren</t>
  </si>
  <si>
    <t>Alter</t>
  </si>
  <si>
    <t>J</t>
  </si>
  <si>
    <t>I</t>
  </si>
  <si>
    <t>H</t>
  </si>
  <si>
    <t>G</t>
  </si>
  <si>
    <t>Eintritt</t>
  </si>
  <si>
    <t>Kondition</t>
  </si>
  <si>
    <t>Gebdatum</t>
  </si>
  <si>
    <t>Name</t>
  </si>
  <si>
    <t>Vorname</t>
  </si>
  <si>
    <t>Eintrittsalter</t>
  </si>
  <si>
    <t>In der Spalte «Bezahlte Beiträge» berechnen Sie die bisher einbezahlten Beträge anhand des Tagesansatzes und der «Tage im Heim»</t>
  </si>
  <si>
    <t>Allgemein (A)</t>
  </si>
  <si>
    <t>Die Spalte I füllen Sie mit den passenden Tagesansätzen aus den Zellen B4 und B5 (Wenn in der Spalte Kondition ein P steht, dann 220, sonst 145)</t>
  </si>
  <si>
    <t>Privat (P)</t>
  </si>
  <si>
    <t>Berechnen Sie in der Spalte H die Anzahl «Tage im Heim», die die Personen bis heute schon dort verbracht haben</t>
  </si>
  <si>
    <t>Tagesansätze</t>
  </si>
  <si>
    <t>Berechnen Sie die Spalte D «Alter» (in Bezug zu dem heutigen  Tag) und die Spalte G «Eintrittsalter in Jahren» (Differenz von Gebdatum und Eintritt)</t>
  </si>
  <si>
    <t>Wohnheim «Residenza»</t>
  </si>
  <si>
    <t>Zopfi</t>
  </si>
  <si>
    <t>Franz</t>
  </si>
  <si>
    <t>Homberger</t>
  </si>
  <si>
    <t>Hans</t>
  </si>
  <si>
    <t>Muster</t>
  </si>
  <si>
    <t>Michael</t>
  </si>
  <si>
    <t>Wirt</t>
  </si>
  <si>
    <t>Herbert</t>
  </si>
  <si>
    <t>Hauser</t>
  </si>
  <si>
    <t>Hannes</t>
  </si>
  <si>
    <t>Vogt</t>
  </si>
  <si>
    <t>Edit</t>
  </si>
  <si>
    <t>Johner</t>
  </si>
  <si>
    <t>Joas</t>
  </si>
  <si>
    <t>Braun</t>
  </si>
  <si>
    <t>Hansheiri</t>
  </si>
  <si>
    <t>Brunner</t>
  </si>
  <si>
    <t>Ernst</t>
  </si>
  <si>
    <t>Schmid</t>
  </si>
  <si>
    <t>Fredi</t>
  </si>
  <si>
    <t>Amrein</t>
  </si>
  <si>
    <t>Robert</t>
  </si>
  <si>
    <t>Briefer</t>
  </si>
  <si>
    <t>Heini</t>
  </si>
  <si>
    <t>Vollenweider</t>
  </si>
  <si>
    <t>Hilde</t>
  </si>
  <si>
    <t>Pfeiffer</t>
  </si>
  <si>
    <t>Nadja</t>
  </si>
  <si>
    <t>Linder</t>
  </si>
  <si>
    <t>L</t>
  </si>
  <si>
    <t>K</t>
  </si>
  <si>
    <t>Überzeit</t>
  </si>
  <si>
    <t>normal</t>
  </si>
  <si>
    <t>Normal</t>
  </si>
  <si>
    <t>Pausen</t>
  </si>
  <si>
    <t>Geht</t>
  </si>
  <si>
    <t>Kommt</t>
  </si>
  <si>
    <t>Stundenabrechnung</t>
  </si>
  <si>
    <t>8 Stunden können Sie entweder mit einem Bruch (1/3) oder mit der Zeitfunktion ZEIT(Stunden;Minuten;Sekunden) eingeben</t>
  </si>
  <si>
    <t>Tipp:</t>
  </si>
  <si>
    <t>Berechnen Sie die Lohnspalten (Stundenlohnangaben in den Zellen C1 und C3)</t>
  </si>
  <si>
    <t>Berechnen Sie die Spalte I «Überzeit» (die Zeit, die über 8 h liegt); ohne Überzeit = 0</t>
  </si>
  <si>
    <t>ab 8 h Normalarbeitszeit</t>
  </si>
  <si>
    <t>Berechnen Sie die Spalte H «normale Arbeitszeit» (wenn die totale Arbeitszeit höher ist als 8 h, dann 8 h, sonst die tatsächliche Zeit)</t>
  </si>
  <si>
    <t>Überzeitansatz</t>
  </si>
  <si>
    <t>Berechnen Sie die Spalte G «Arbeitstotal»</t>
  </si>
  <si>
    <t>für 8 h Normalarbeitszeit</t>
  </si>
  <si>
    <t>Berechnen Sie in der Spalte Tag des Arbeitsbeginns (Mo, Di etc.)</t>
  </si>
  <si>
    <t>Aufgaben 1</t>
  </si>
  <si>
    <t>Normalansatz</t>
  </si>
  <si>
    <t>Dauer
in Minuten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</si>
</sst>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CHF&quot;\ #,##0;[Red]&quot;CHF&quot;\ \-#,##0"/>
    <numFmt numFmtId="43" formatCode="_ * #,##0.00_ ;_ * \-#,##0.00_ ;_ * &quot;-&quot;??_ ;_ @_ "/>
    <numFmt numFmtId="164" formatCode="dd/mm/yyyy;@"/>
    <numFmt numFmtId="165" formatCode="[hh]:mm"/>
    <numFmt numFmtId="166" formatCode="_(* #,##0.00_);_(* \(#,##0.00\);_(* &quot;-&quot;??_);_(@_)"/>
    <numFmt numFmtId="167" formatCode="_(&quot;CHF&quot;\ * #,##0.00_);_(&quot;CHF&quot;\ * \(#,##0.00\);_(&quot;CHF&quot;\ * &quot;-&quot;??_);_(@_)"/>
    <numFmt numFmtId="168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2"/>
      <scheme val="major"/>
    </font>
    <font>
      <sz val="12"/>
      <name val="Cambria"/>
      <family val="2"/>
      <scheme val="major"/>
    </font>
    <font>
      <sz val="12"/>
      <name val="Calibri"/>
      <family val="1"/>
      <scheme val="minor"/>
    </font>
    <font>
      <b/>
      <sz val="11"/>
      <color theme="3"/>
      <name val="Cambria"/>
      <family val="2"/>
      <scheme val="major"/>
    </font>
    <font>
      <b/>
      <sz val="8"/>
      <color theme="3"/>
      <name val="Cambria"/>
      <family val="2"/>
      <scheme val="major"/>
    </font>
    <font>
      <sz val="8"/>
      <name val="Calibri"/>
      <family val="1"/>
      <scheme val="minor"/>
    </font>
    <font>
      <sz val="10"/>
      <name val="Calibri"/>
      <family val="1"/>
      <scheme val="minor"/>
    </font>
    <font>
      <b/>
      <sz val="14"/>
      <color theme="3"/>
      <name val="Cambria"/>
      <family val="2"/>
      <scheme val="major"/>
    </font>
    <font>
      <b/>
      <sz val="12"/>
      <name val="Calibri"/>
      <family val="1"/>
      <scheme val="minor"/>
    </font>
    <font>
      <b/>
      <sz val="10"/>
      <name val="Arial"/>
      <family val="2"/>
    </font>
    <font>
      <sz val="8"/>
      <color indexed="10"/>
      <name val="Calibri"/>
      <family val="1"/>
      <scheme val="minor"/>
    </font>
    <font>
      <sz val="10"/>
      <color indexed="10"/>
      <name val="Calibri"/>
      <family val="1"/>
      <scheme val="minor"/>
    </font>
    <font>
      <b/>
      <sz val="9"/>
      <name val="Calibri"/>
      <family val="1"/>
      <scheme val="minor"/>
    </font>
    <font>
      <b/>
      <sz val="9"/>
      <name val="Cambria"/>
      <family val="2"/>
      <scheme val="major"/>
    </font>
    <font>
      <sz val="11"/>
      <name val="Cambria"/>
      <family val="2"/>
      <scheme val="major"/>
    </font>
    <font>
      <b/>
      <sz val="10"/>
      <name val="Cambria"/>
      <family val="2"/>
      <scheme val="major"/>
    </font>
    <font>
      <b/>
      <sz val="10"/>
      <name val="Calibri"/>
      <family val="1"/>
      <scheme val="minor"/>
    </font>
    <font>
      <sz val="11"/>
      <name val="Calibri"/>
      <family val="1"/>
      <scheme val="minor"/>
    </font>
    <font>
      <b/>
      <sz val="11"/>
      <name val="Calibri"/>
      <family val="1"/>
      <scheme val="minor"/>
    </font>
    <font>
      <b/>
      <sz val="11"/>
      <name val="Cambria"/>
      <family val="2"/>
      <scheme val="major"/>
    </font>
    <font>
      <b/>
      <strike/>
      <sz val="11"/>
      <name val="Cambria"/>
      <family val="2"/>
      <scheme val="major"/>
    </font>
    <font>
      <strike/>
      <sz val="11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5">
    <xf numFmtId="0" fontId="0" fillId="0" borderId="0" xfId="0"/>
    <xf numFmtId="0" fontId="2" fillId="2" borderId="0" xfId="3" applyFont="1" applyFill="1" applyBorder="1"/>
    <xf numFmtId="0" fontId="3" fillId="2" borderId="0" xfId="3" applyFont="1" applyFill="1" applyBorder="1"/>
    <xf numFmtId="0" fontId="4" fillId="0" borderId="0" xfId="3" applyFont="1" applyFill="1" applyBorder="1"/>
    <xf numFmtId="0" fontId="1" fillId="0" borderId="0" xfId="3"/>
    <xf numFmtId="0" fontId="6" fillId="0" borderId="1" xfId="2" applyFont="1" applyAlignment="1">
      <alignment horizontal="center"/>
    </xf>
    <xf numFmtId="0" fontId="7" fillId="0" borderId="0" xfId="3" applyFont="1" applyFill="1" applyAlignment="1">
      <alignment horizontal="center"/>
    </xf>
    <xf numFmtId="0" fontId="7" fillId="0" borderId="0" xfId="3" applyFont="1" applyFill="1" applyBorder="1"/>
    <xf numFmtId="0" fontId="8" fillId="0" borderId="0" xfId="3" applyFont="1"/>
    <xf numFmtId="0" fontId="7" fillId="0" borderId="0" xfId="3" applyFont="1" applyAlignment="1">
      <alignment horizontal="center"/>
    </xf>
    <xf numFmtId="0" fontId="5" fillId="0" borderId="1" xfId="2" applyFill="1" applyAlignment="1">
      <alignment horizontal="center" vertical="top"/>
    </xf>
    <xf numFmtId="164" fontId="4" fillId="0" borderId="2" xfId="3" applyNumberFormat="1" applyFont="1" applyFill="1" applyBorder="1"/>
    <xf numFmtId="164" fontId="4" fillId="0" borderId="2" xfId="3" applyNumberFormat="1" applyFon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center"/>
    </xf>
    <xf numFmtId="0" fontId="4" fillId="3" borderId="2" xfId="4" applyNumberFormat="1" applyFont="1" applyFill="1" applyBorder="1"/>
    <xf numFmtId="0" fontId="8" fillId="0" borderId="0" xfId="3" applyNumberFormat="1" applyFont="1" applyAlignment="1">
      <alignment horizontal="center"/>
    </xf>
    <xf numFmtId="0" fontId="4" fillId="2" borderId="0" xfId="3" applyFont="1" applyFill="1" applyBorder="1"/>
    <xf numFmtId="0" fontId="4" fillId="0" borderId="0" xfId="3" applyFont="1" applyFill="1" applyBorder="1" applyAlignment="1">
      <alignment horizontal="center"/>
    </xf>
    <xf numFmtId="0" fontId="1" fillId="0" borderId="0" xfId="3" applyAlignment="1">
      <alignment horizontal="center"/>
    </xf>
    <xf numFmtId="0" fontId="3" fillId="2" borderId="0" xfId="3" applyFont="1" applyFill="1" applyBorder="1" applyAlignment="1">
      <alignment horizontal="left"/>
    </xf>
    <xf numFmtId="0" fontId="4" fillId="2" borderId="0" xfId="3" applyFont="1" applyFill="1" applyBorder="1" applyAlignment="1"/>
    <xf numFmtId="0" fontId="1" fillId="2" borderId="0" xfId="3" applyFill="1"/>
    <xf numFmtId="0" fontId="8" fillId="0" borderId="0" xfId="3" applyFont="1" applyAlignment="1">
      <alignment horizontal="center"/>
    </xf>
    <xf numFmtId="0" fontId="9" fillId="0" borderId="0" xfId="1" applyFill="1" applyBorder="1" applyAlignment="1">
      <alignment horizontal="center"/>
    </xf>
    <xf numFmtId="0" fontId="5" fillId="0" borderId="1" xfId="2" applyFill="1" applyAlignment="1">
      <alignment horizontal="center" vertical="center"/>
    </xf>
    <xf numFmtId="0" fontId="5" fillId="0" borderId="1" xfId="2" applyFill="1" applyAlignment="1">
      <alignment horizontal="center" vertical="center" wrapText="1"/>
    </xf>
    <xf numFmtId="0" fontId="4" fillId="0" borderId="0" xfId="3" applyFont="1" applyFill="1" applyBorder="1" applyAlignment="1">
      <alignment vertical="center"/>
    </xf>
    <xf numFmtId="0" fontId="6" fillId="0" borderId="1" xfId="2" applyFont="1" applyAlignment="1">
      <alignment horizontal="center" vertical="center"/>
    </xf>
    <xf numFmtId="0" fontId="4" fillId="3" borderId="2" xfId="4" applyNumberFormat="1" applyFont="1" applyFill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0" fontId="1" fillId="0" borderId="0" xfId="3" applyNumberFormat="1"/>
    <xf numFmtId="164" fontId="10" fillId="0" borderId="2" xfId="3" applyNumberFormat="1" applyFont="1" applyFill="1" applyBorder="1"/>
    <xf numFmtId="165" fontId="10" fillId="0" borderId="2" xfId="3" applyNumberFormat="1" applyFont="1" applyFill="1" applyBorder="1" applyAlignment="1">
      <alignment horizontal="center"/>
    </xf>
    <xf numFmtId="0" fontId="10" fillId="3" borderId="2" xfId="4" applyNumberFormat="1" applyFont="1" applyFill="1" applyBorder="1" applyAlignment="1">
      <alignment horizontal="center"/>
    </xf>
    <xf numFmtId="165" fontId="1" fillId="0" borderId="0" xfId="3" quotePrefix="1" applyNumberFormat="1" applyFont="1" applyAlignment="1">
      <alignment horizontal="center"/>
    </xf>
    <xf numFmtId="20" fontId="1" fillId="0" borderId="0" xfId="3" applyNumberFormat="1" applyFont="1" applyAlignment="1">
      <alignment horizontal="center"/>
    </xf>
    <xf numFmtId="0" fontId="11" fillId="0" borderId="0" xfId="3" applyFont="1" applyAlignment="1">
      <alignment horizontal="left"/>
    </xf>
    <xf numFmtId="0" fontId="1" fillId="0" borderId="0" xfId="3" applyAlignment="1">
      <alignment horizontal="right"/>
    </xf>
    <xf numFmtId="0" fontId="3" fillId="2" borderId="0" xfId="3" applyFont="1" applyFill="1"/>
    <xf numFmtId="0" fontId="4" fillId="0" borderId="0" xfId="3" applyFont="1"/>
    <xf numFmtId="0" fontId="10" fillId="0" borderId="0" xfId="3" applyFont="1"/>
    <xf numFmtId="4" fontId="4" fillId="0" borderId="0" xfId="3" applyNumberFormat="1" applyFont="1"/>
    <xf numFmtId="0" fontId="5" fillId="0" borderId="1" xfId="2"/>
    <xf numFmtId="0" fontId="5" fillId="0" borderId="1" xfId="2" applyAlignment="1">
      <alignment horizontal="center"/>
    </xf>
    <xf numFmtId="0" fontId="4" fillId="0" borderId="2" xfId="3" applyFont="1" applyBorder="1"/>
    <xf numFmtId="20" fontId="4" fillId="0" borderId="2" xfId="3" applyNumberFormat="1" applyFont="1" applyBorder="1" applyAlignment="1">
      <alignment horizontal="center"/>
    </xf>
    <xf numFmtId="0" fontId="4" fillId="3" borderId="2" xfId="3" applyNumberFormat="1" applyFont="1" applyFill="1" applyBorder="1"/>
    <xf numFmtId="0" fontId="4" fillId="3" borderId="2" xfId="3" applyFont="1" applyFill="1" applyBorder="1"/>
    <xf numFmtId="20" fontId="4" fillId="0" borderId="0" xfId="3" applyNumberFormat="1" applyFont="1"/>
    <xf numFmtId="0" fontId="4" fillId="0" borderId="0" xfId="3" applyNumberFormat="1" applyFont="1"/>
    <xf numFmtId="4" fontId="10" fillId="0" borderId="0" xfId="3" applyNumberFormat="1" applyFont="1"/>
    <xf numFmtId="20" fontId="8" fillId="0" borderId="0" xfId="3" applyNumberFormat="1" applyFont="1" applyAlignment="1">
      <alignment horizontal="center"/>
    </xf>
    <xf numFmtId="0" fontId="4" fillId="3" borderId="2" xfId="10" applyNumberFormat="1" applyFont="1" applyFill="1" applyBorder="1"/>
    <xf numFmtId="0" fontId="4" fillId="0" borderId="0" xfId="3" applyFont="1" applyAlignment="1">
      <alignment horizontal="center"/>
    </xf>
    <xf numFmtId="0" fontId="3" fillId="2" borderId="0" xfId="3" applyFont="1" applyFill="1" applyBorder="1" applyAlignment="1"/>
    <xf numFmtId="0" fontId="7" fillId="0" borderId="0" xfId="3" applyFont="1"/>
    <xf numFmtId="0" fontId="7" fillId="0" borderId="0" xfId="3" applyNumberFormat="1" applyFont="1"/>
    <xf numFmtId="0" fontId="8" fillId="0" borderId="0" xfId="3" applyNumberFormat="1" applyFont="1" applyFill="1"/>
    <xf numFmtId="0" fontId="8" fillId="0" borderId="0" xfId="3" applyNumberFormat="1" applyFont="1"/>
    <xf numFmtId="0" fontId="12" fillId="0" borderId="0" xfId="5" applyNumberFormat="1" applyFont="1" applyFill="1"/>
    <xf numFmtId="0" fontId="13" fillId="0" borderId="0" xfId="5" applyNumberFormat="1" applyFont="1" applyFill="1"/>
    <xf numFmtId="14" fontId="8" fillId="0" borderId="0" xfId="3" applyNumberFormat="1" applyFont="1"/>
    <xf numFmtId="168" fontId="13" fillId="0" borderId="0" xfId="3" applyNumberFormat="1" applyFont="1" applyAlignment="1">
      <alignment horizontal="center"/>
    </xf>
    <xf numFmtId="4" fontId="8" fillId="0" borderId="0" xfId="3" applyNumberFormat="1" applyFont="1"/>
    <xf numFmtId="4" fontId="8" fillId="0" borderId="0" xfId="3" applyNumberFormat="1" applyFont="1" applyAlignment="1">
      <alignment horizontal="center"/>
    </xf>
    <xf numFmtId="3" fontId="8" fillId="0" borderId="0" xfId="3" applyNumberFormat="1" applyFont="1" applyAlignment="1">
      <alignment horizontal="center"/>
    </xf>
    <xf numFmtId="0" fontId="8" fillId="0" borderId="0" xfId="5" applyNumberFormat="1" applyFont="1" applyFill="1"/>
    <xf numFmtId="0" fontId="8" fillId="3" borderId="2" xfId="5" applyNumberFormat="1" applyFont="1" applyFill="1" applyBorder="1"/>
    <xf numFmtId="0" fontId="8" fillId="4" borderId="2" xfId="5" applyNumberFormat="1" applyFont="1" applyFill="1" applyBorder="1" applyAlignment="1">
      <alignment horizontal="center"/>
    </xf>
    <xf numFmtId="0" fontId="8" fillId="3" borderId="2" xfId="5" applyNumberFormat="1" applyFont="1" applyFill="1" applyBorder="1" applyAlignment="1">
      <alignment horizontal="center"/>
    </xf>
    <xf numFmtId="0" fontId="8" fillId="3" borderId="2" xfId="3" applyNumberFormat="1" applyFont="1" applyFill="1" applyBorder="1" applyAlignment="1">
      <alignment horizontal="center"/>
    </xf>
    <xf numFmtId="14" fontId="8" fillId="0" borderId="2" xfId="3" applyNumberFormat="1" applyFont="1" applyBorder="1"/>
    <xf numFmtId="0" fontId="8" fillId="0" borderId="2" xfId="3" applyFont="1" applyBorder="1" applyAlignment="1">
      <alignment horizontal="center"/>
    </xf>
    <xf numFmtId="15" fontId="8" fillId="0" borderId="2" xfId="3" applyNumberFormat="1" applyFont="1" applyBorder="1"/>
    <xf numFmtId="0" fontId="8" fillId="0" borderId="2" xfId="3" applyFont="1" applyBorder="1"/>
    <xf numFmtId="0" fontId="5" fillId="0" borderId="1" xfId="2" applyNumberFormat="1" applyAlignment="1">
      <alignment horizontal="center"/>
    </xf>
    <xf numFmtId="0" fontId="14" fillId="0" borderId="0" xfId="3" applyNumberFormat="1" applyFont="1" applyFill="1"/>
    <xf numFmtId="0" fontId="7" fillId="0" borderId="0" xfId="3" quotePrefix="1" applyFont="1" applyAlignment="1">
      <alignment horizontal="left"/>
    </xf>
    <xf numFmtId="0" fontId="7" fillId="0" borderId="0" xfId="3" applyFont="1" applyAlignment="1">
      <alignment horizontal="left"/>
    </xf>
    <xf numFmtId="0" fontId="15" fillId="0" borderId="0" xfId="3" applyFont="1" applyAlignment="1">
      <alignment horizontal="right"/>
    </xf>
    <xf numFmtId="0" fontId="15" fillId="0" borderId="0" xfId="3" applyFont="1" applyAlignment="1">
      <alignment horizontal="center"/>
    </xf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7" fillId="2" borderId="0" xfId="3" applyFont="1" applyFill="1"/>
    <xf numFmtId="0" fontId="7" fillId="2" borderId="0" xfId="3" applyNumberFormat="1" applyFont="1" applyFill="1"/>
    <xf numFmtId="0" fontId="8" fillId="2" borderId="0" xfId="3" applyNumberFormat="1" applyFont="1" applyFill="1"/>
    <xf numFmtId="0" fontId="15" fillId="2" borderId="0" xfId="3" applyFont="1" applyFill="1" applyAlignment="1">
      <alignment horizontal="right"/>
    </xf>
    <xf numFmtId="0" fontId="15" fillId="2" borderId="0" xfId="3" applyFont="1" applyFill="1" applyAlignment="1">
      <alignment horizontal="center"/>
    </xf>
    <xf numFmtId="0" fontId="8" fillId="2" borderId="0" xfId="3" applyNumberFormat="1" applyFont="1" applyFill="1" applyAlignment="1">
      <alignment horizontal="center"/>
    </xf>
    <xf numFmtId="0" fontId="16" fillId="2" borderId="0" xfId="3" applyFont="1" applyFill="1" applyAlignment="1"/>
    <xf numFmtId="0" fontId="16" fillId="2" borderId="0" xfId="3" applyFont="1" applyFill="1" applyAlignment="1">
      <alignment horizontal="right"/>
    </xf>
    <xf numFmtId="43" fontId="17" fillId="4" borderId="0" xfId="5" applyFont="1" applyFill="1"/>
    <xf numFmtId="0" fontId="15" fillId="4" borderId="0" xfId="3" applyFont="1" applyFill="1" applyAlignment="1">
      <alignment horizontal="right"/>
    </xf>
    <xf numFmtId="0" fontId="16" fillId="2" borderId="0" xfId="3" applyFont="1" applyFill="1"/>
    <xf numFmtId="0" fontId="17" fillId="2" borderId="0" xfId="3" applyFont="1" applyFill="1" applyAlignment="1">
      <alignment horizontal="center"/>
    </xf>
    <xf numFmtId="0" fontId="9" fillId="0" borderId="0" xfId="1"/>
    <xf numFmtId="20" fontId="8" fillId="0" borderId="0" xfId="3" applyNumberFormat="1" applyFont="1"/>
    <xf numFmtId="0" fontId="18" fillId="3" borderId="2" xfId="3" applyNumberFormat="1" applyFont="1" applyFill="1" applyBorder="1"/>
    <xf numFmtId="0" fontId="8" fillId="3" borderId="2" xfId="3" applyNumberFormat="1" applyFont="1" applyFill="1" applyBorder="1"/>
    <xf numFmtId="20" fontId="8" fillId="0" borderId="2" xfId="3" applyNumberFormat="1" applyFont="1" applyBorder="1" applyAlignment="1">
      <alignment horizontal="center"/>
    </xf>
    <xf numFmtId="22" fontId="8" fillId="0" borderId="2" xfId="3" applyNumberFormat="1" applyFont="1" applyBorder="1" applyAlignment="1">
      <alignment horizontal="center"/>
    </xf>
    <xf numFmtId="165" fontId="8" fillId="0" borderId="2" xfId="3" applyNumberFormat="1" applyFont="1" applyBorder="1" applyAlignment="1">
      <alignment horizontal="center"/>
    </xf>
    <xf numFmtId="22" fontId="18" fillId="0" borderId="0" xfId="3" applyNumberFormat="1" applyFont="1"/>
    <xf numFmtId="22" fontId="9" fillId="0" borderId="0" xfId="1" applyNumberFormat="1"/>
    <xf numFmtId="0" fontId="19" fillId="0" borderId="0" xfId="3" applyFont="1"/>
    <xf numFmtId="0" fontId="19" fillId="0" borderId="0" xfId="3" applyFont="1" applyAlignment="1">
      <alignment horizontal="center"/>
    </xf>
    <xf numFmtId="0" fontId="19" fillId="0" borderId="0" xfId="3" applyFont="1" applyAlignment="1"/>
    <xf numFmtId="0" fontId="19" fillId="0" borderId="0" xfId="3" applyFont="1" applyAlignment="1">
      <alignment horizontal="left"/>
    </xf>
    <xf numFmtId="0" fontId="20" fillId="0" borderId="0" xfId="3" applyFont="1" applyAlignment="1">
      <alignment horizontal="right"/>
    </xf>
    <xf numFmtId="20" fontId="19" fillId="0" borderId="0" xfId="3" applyNumberFormat="1" applyFont="1" applyAlignment="1">
      <alignment horizontal="center"/>
    </xf>
    <xf numFmtId="22" fontId="20" fillId="0" borderId="0" xfId="3" applyNumberFormat="1" applyFont="1"/>
    <xf numFmtId="0" fontId="7" fillId="2" borderId="0" xfId="3" applyFont="1" applyFill="1" applyAlignment="1">
      <alignment horizontal="center"/>
    </xf>
    <xf numFmtId="0" fontId="19" fillId="2" borderId="0" xfId="3" applyFont="1" applyFill="1"/>
    <xf numFmtId="0" fontId="19" fillId="2" borderId="0" xfId="3" applyFont="1" applyFill="1" applyAlignment="1">
      <alignment horizontal="center"/>
    </xf>
    <xf numFmtId="0" fontId="21" fillId="2" borderId="0" xfId="3" applyFont="1" applyFill="1" applyAlignment="1">
      <alignment horizontal="right"/>
    </xf>
    <xf numFmtId="0" fontId="16" fillId="4" borderId="0" xfId="3" applyFont="1" applyFill="1" applyAlignment="1"/>
    <xf numFmtId="0" fontId="16" fillId="4" borderId="0" xfId="3" applyFont="1" applyFill="1"/>
    <xf numFmtId="43" fontId="21" fillId="4" borderId="0" xfId="5" applyFont="1" applyFill="1" applyAlignment="1"/>
    <xf numFmtId="0" fontId="16" fillId="5" borderId="0" xfId="3" applyFont="1" applyFill="1" applyAlignment="1"/>
    <xf numFmtId="0" fontId="16" fillId="5" borderId="0" xfId="3" applyFont="1" applyFill="1"/>
    <xf numFmtId="43" fontId="21" fillId="5" borderId="0" xfId="5" applyFont="1" applyFill="1" applyAlignment="1"/>
    <xf numFmtId="0" fontId="5" fillId="0" borderId="1" xfId="2" applyAlignment="1">
      <alignment vertical="center"/>
    </xf>
    <xf numFmtId="0" fontId="5" fillId="0" borderId="1" xfId="2" applyAlignment="1">
      <alignment horizontal="center" vertical="center"/>
    </xf>
    <xf numFmtId="0" fontId="5" fillId="0" borderId="1" xfId="2" applyAlignment="1">
      <alignment horizontal="center" vertical="center" wrapText="1"/>
    </xf>
    <xf numFmtId="20" fontId="4" fillId="0" borderId="2" xfId="3" applyNumberFormat="1" applyFont="1" applyFill="1" applyBorder="1" applyAlignment="1">
      <alignment horizontal="center"/>
    </xf>
    <xf numFmtId="20" fontId="4" fillId="3" borderId="2" xfId="4" applyNumberFormat="1" applyFont="1" applyFill="1" applyBorder="1" applyAlignment="1">
      <alignment horizontal="center"/>
    </xf>
    <xf numFmtId="20" fontId="1" fillId="0" borderId="0" xfId="3" applyNumberFormat="1"/>
    <xf numFmtId="0" fontId="3" fillId="2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9" fillId="0" borderId="0" xfId="1" applyFill="1" applyBorder="1" applyAlignment="1">
      <alignment horizontal="center"/>
    </xf>
    <xf numFmtId="0" fontId="9" fillId="0" borderId="0" xfId="1" applyAlignment="1">
      <alignment horizontal="center"/>
    </xf>
    <xf numFmtId="0" fontId="6" fillId="0" borderId="1" xfId="2" applyFont="1" applyAlignment="1">
      <alignment horizontal="center"/>
    </xf>
    <xf numFmtId="0" fontId="22" fillId="2" borderId="0" xfId="3" applyFont="1" applyFill="1" applyAlignment="1">
      <alignment horizontal="right"/>
    </xf>
    <xf numFmtId="0" fontId="23" fillId="2" borderId="0" xfId="3" applyFont="1" applyFill="1" applyAlignment="1"/>
    <xf numFmtId="0" fontId="23" fillId="2" borderId="0" xfId="3" applyFont="1" applyFill="1" applyAlignment="1">
      <alignment horizontal="right"/>
    </xf>
  </cellXfs>
  <cellStyles count="11">
    <cellStyle name="Dezimal 2" xfId="5" xr:uid="{00000000-0005-0000-0000-000000000000}"/>
    <cellStyle name="Dezimal 3" xfId="4" xr:uid="{00000000-0005-0000-0000-000001000000}"/>
    <cellStyle name="Dezimal 3 2" xfId="10" xr:uid="{00000000-0005-0000-0000-000002000000}"/>
    <cellStyle name="Dezimal 4" xfId="6" xr:uid="{00000000-0005-0000-0000-000003000000}"/>
    <cellStyle name="Euro" xfId="7" xr:uid="{00000000-0005-0000-0000-000004000000}"/>
    <cellStyle name="Euro 2" xfId="8" xr:uid="{00000000-0005-0000-0000-000005000000}"/>
    <cellStyle name="Standard" xfId="0" builtinId="0"/>
    <cellStyle name="Standard 2" xfId="3" xr:uid="{00000000-0005-0000-0000-000007000000}"/>
    <cellStyle name="Überschrift" xfId="1" builtinId="15"/>
    <cellStyle name="Überschrift 1" xfId="2" builtinId="16"/>
    <cellStyle name="Währung 2" xfId="9" xr:uid="{00000000-0005-0000-0000-00000A000000}"/>
  </cellStyles>
  <dxfs count="1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120650</xdr:colOff>
      <xdr:row>9</xdr:row>
      <xdr:rowOff>0</xdr:rowOff>
    </xdr:from>
    <xdr:ext cx="3248025" cy="2105025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127750" y="1835150"/>
          <a:ext cx="3248025" cy="210502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de-CH" sz="1100" b="1"/>
            <a:t>Diese fünf Spalten nicht rechnen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69849</xdr:colOff>
      <xdr:row>7</xdr:row>
      <xdr:rowOff>161924</xdr:rowOff>
    </xdr:from>
    <xdr:ext cx="1933575" cy="1800225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121399" y="1438274"/>
          <a:ext cx="1933575" cy="180022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de-CH" sz="1100" b="1"/>
            <a:t>Diese zwei Spalten nicht rechnen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140" zoomScaleNormal="140" workbookViewId="0"/>
  </sheetViews>
  <sheetFormatPr baseColWidth="10" defaultColWidth="11.453125" defaultRowHeight="12.5" x14ac:dyDescent="0.25"/>
  <cols>
    <col min="1" max="1" width="11.453125" style="4"/>
    <col min="2" max="3" width="12.453125" style="4" bestFit="1" customWidth="1"/>
    <col min="4" max="4" width="17.7265625" style="4" bestFit="1" customWidth="1"/>
    <col min="5" max="7" width="11.453125" style="4"/>
    <col min="8" max="8" width="0" style="4" hidden="1" customWidth="1"/>
    <col min="9" max="16384" width="11.453125" style="4"/>
  </cols>
  <sheetData>
    <row r="1" spans="1:9" ht="15.5" x14ac:dyDescent="0.35">
      <c r="A1" s="1" t="s">
        <v>0</v>
      </c>
      <c r="B1" s="2"/>
      <c r="C1" s="2"/>
      <c r="D1" s="2"/>
      <c r="E1" s="3"/>
      <c r="F1" s="3"/>
      <c r="G1" s="3"/>
      <c r="H1" s="3"/>
      <c r="I1" s="3"/>
    </row>
    <row r="2" spans="1:9" ht="15.5" x14ac:dyDescent="0.35">
      <c r="A2" s="127" t="s">
        <v>1</v>
      </c>
      <c r="B2" s="127"/>
      <c r="C2" s="127"/>
      <c r="D2" s="127"/>
      <c r="E2" s="3"/>
      <c r="H2" s="3"/>
      <c r="I2" s="3"/>
    </row>
    <row r="3" spans="1:9" ht="15.5" x14ac:dyDescent="0.35">
      <c r="A3" s="128"/>
      <c r="B3" s="128"/>
      <c r="C3" s="128"/>
      <c r="D3" s="128"/>
      <c r="E3" s="3"/>
      <c r="F3" s="5" t="s">
        <v>2</v>
      </c>
      <c r="G3" s="3"/>
      <c r="H3" s="3"/>
      <c r="I3" s="3"/>
    </row>
    <row r="4" spans="1:9" ht="15.5" x14ac:dyDescent="0.35">
      <c r="A4" s="3"/>
      <c r="B4" s="3"/>
      <c r="C4" s="3"/>
      <c r="D4" s="3"/>
      <c r="E4" s="3"/>
      <c r="F4" s="6">
        <v>1</v>
      </c>
      <c r="G4" s="7" t="s">
        <v>3</v>
      </c>
      <c r="H4" s="8"/>
      <c r="I4" s="8"/>
    </row>
    <row r="5" spans="1:9" ht="17.5" x14ac:dyDescent="0.35">
      <c r="A5" s="129" t="s">
        <v>4</v>
      </c>
      <c r="B5" s="129"/>
      <c r="C5" s="129"/>
      <c r="D5" s="129"/>
      <c r="E5" s="3"/>
      <c r="F5" s="9">
        <v>0</v>
      </c>
      <c r="G5" s="7" t="s">
        <v>5</v>
      </c>
      <c r="H5" s="8"/>
      <c r="I5" s="8"/>
    </row>
    <row r="6" spans="1:9" ht="15.5" x14ac:dyDescent="0.35">
      <c r="A6" s="10" t="s">
        <v>6</v>
      </c>
      <c r="B6" s="10" t="s">
        <v>7</v>
      </c>
      <c r="C6" s="10" t="s">
        <v>8</v>
      </c>
      <c r="D6" s="10" t="s">
        <v>9</v>
      </c>
      <c r="E6" s="3"/>
      <c r="F6" s="5" t="s">
        <v>10</v>
      </c>
      <c r="G6" s="8"/>
      <c r="H6" s="8"/>
      <c r="I6" s="8"/>
    </row>
    <row r="7" spans="1:9" ht="15.5" x14ac:dyDescent="0.35">
      <c r="A7" s="11" t="s">
        <v>11</v>
      </c>
      <c r="B7" s="12">
        <v>39980</v>
      </c>
      <c r="C7" s="13">
        <v>39987</v>
      </c>
      <c r="D7" s="14"/>
      <c r="E7" s="3"/>
      <c r="F7" s="9" t="str">
        <f>IF(D7="","",IF(D7=H7,1,0))</f>
        <v/>
      </c>
      <c r="G7" s="8"/>
      <c r="H7" s="15">
        <f>C7-B7</f>
        <v>7</v>
      </c>
      <c r="I7" s="8"/>
    </row>
    <row r="8" spans="1:9" ht="15.5" x14ac:dyDescent="0.35">
      <c r="A8" s="11" t="s">
        <v>12</v>
      </c>
      <c r="B8" s="12">
        <v>39998</v>
      </c>
      <c r="C8" s="13">
        <v>40001</v>
      </c>
      <c r="D8" s="14"/>
      <c r="E8" s="3"/>
      <c r="F8" s="9" t="str">
        <f t="shared" ref="F8:F11" si="0">IF(D8="","",IF(D8=H8,1,0))</f>
        <v/>
      </c>
      <c r="G8" s="3"/>
      <c r="H8" s="15">
        <f t="shared" ref="H8:H11" si="1">C8-B8</f>
        <v>3</v>
      </c>
      <c r="I8" s="3"/>
    </row>
    <row r="9" spans="1:9" ht="15.5" x14ac:dyDescent="0.35">
      <c r="A9" s="11" t="s">
        <v>13</v>
      </c>
      <c r="B9" s="12">
        <v>40014</v>
      </c>
      <c r="C9" s="13">
        <v>40028</v>
      </c>
      <c r="D9" s="14"/>
      <c r="E9" s="3"/>
      <c r="F9" s="9" t="str">
        <f t="shared" si="0"/>
        <v/>
      </c>
      <c r="G9" s="3"/>
      <c r="H9" s="15">
        <f t="shared" si="1"/>
        <v>14</v>
      </c>
      <c r="I9" s="3"/>
    </row>
    <row r="10" spans="1:9" ht="15.5" x14ac:dyDescent="0.35">
      <c r="A10" s="11" t="s">
        <v>14</v>
      </c>
      <c r="B10" s="13">
        <v>40064</v>
      </c>
      <c r="C10" s="13">
        <v>40071</v>
      </c>
      <c r="D10" s="14"/>
      <c r="E10" s="3"/>
      <c r="F10" s="9" t="str">
        <f t="shared" si="0"/>
        <v/>
      </c>
      <c r="G10" s="3"/>
      <c r="H10" s="15">
        <f t="shared" si="1"/>
        <v>7</v>
      </c>
      <c r="I10" s="3"/>
    </row>
    <row r="11" spans="1:9" ht="15.5" x14ac:dyDescent="0.35">
      <c r="A11" s="11" t="s">
        <v>15</v>
      </c>
      <c r="B11" s="13">
        <v>40064</v>
      </c>
      <c r="C11" s="13">
        <v>40078</v>
      </c>
      <c r="D11" s="14"/>
      <c r="E11" s="3"/>
      <c r="F11" s="9" t="str">
        <f t="shared" si="0"/>
        <v/>
      </c>
      <c r="G11" s="3"/>
      <c r="H11" s="15">
        <f t="shared" si="1"/>
        <v>14</v>
      </c>
      <c r="I11" s="3"/>
    </row>
  </sheetData>
  <mergeCells count="3">
    <mergeCell ref="A2:D2"/>
    <mergeCell ref="A3:D3"/>
    <mergeCell ref="A5:D5"/>
  </mergeCells>
  <conditionalFormatting sqref="F4:F5 F7:F11">
    <cfRule type="containsText" dxfId="15" priority="1" stopIfTrue="1" operator="containsText" text="0">
      <formula>NOT(ISERROR(SEARCH("0",F4)))</formula>
    </cfRule>
    <cfRule type="cellIs" dxfId="14" priority="2" stopIfTrue="1" operator="equal">
      <formula>1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zoomScale="120" zoomScaleNormal="120" workbookViewId="0"/>
  </sheetViews>
  <sheetFormatPr baseColWidth="10" defaultColWidth="11.453125" defaultRowHeight="12.5" x14ac:dyDescent="0.25"/>
  <cols>
    <col min="1" max="1" width="15.26953125" style="4" customWidth="1"/>
    <col min="2" max="3" width="12.453125" style="4" bestFit="1" customWidth="1"/>
    <col min="4" max="4" width="15.81640625" style="4" bestFit="1" customWidth="1"/>
    <col min="5" max="5" width="18" style="4" customWidth="1"/>
    <col min="6" max="8" width="11.453125" style="4"/>
    <col min="9" max="9" width="15.26953125" style="4" customWidth="1"/>
    <col min="10" max="11" width="0" style="18" hidden="1" customWidth="1"/>
    <col min="12" max="16384" width="11.453125" style="4"/>
  </cols>
  <sheetData>
    <row r="1" spans="1:11" ht="15.5" x14ac:dyDescent="0.35">
      <c r="A1" s="1" t="s">
        <v>16</v>
      </c>
      <c r="B1" s="16"/>
      <c r="C1" s="16"/>
      <c r="D1" s="16"/>
      <c r="E1" s="16"/>
      <c r="F1" s="16"/>
      <c r="G1" s="16"/>
      <c r="H1" s="16"/>
      <c r="I1" s="3"/>
      <c r="J1" s="17"/>
    </row>
    <row r="2" spans="1:11" ht="15.5" x14ac:dyDescent="0.35">
      <c r="A2" s="19" t="s">
        <v>17</v>
      </c>
      <c r="B2" s="20"/>
      <c r="C2" s="20"/>
      <c r="D2" s="20"/>
      <c r="E2" s="20"/>
      <c r="F2" s="16"/>
      <c r="G2" s="21"/>
      <c r="H2" s="21"/>
      <c r="I2" s="3"/>
      <c r="J2" s="17"/>
    </row>
    <row r="3" spans="1:11" ht="15.5" x14ac:dyDescent="0.35">
      <c r="A3" s="19" t="s">
        <v>18</v>
      </c>
      <c r="B3" s="20"/>
      <c r="C3" s="20"/>
      <c r="D3" s="20"/>
      <c r="E3" s="20"/>
      <c r="F3" s="16"/>
      <c r="G3" s="21"/>
      <c r="H3" s="16"/>
      <c r="I3" s="3"/>
      <c r="J3" s="17"/>
    </row>
    <row r="4" spans="1:11" ht="15.5" x14ac:dyDescent="0.35">
      <c r="A4" s="19"/>
      <c r="B4" s="19" t="s">
        <v>19</v>
      </c>
      <c r="C4" s="20"/>
      <c r="D4" s="20"/>
      <c r="E4" s="20"/>
      <c r="F4" s="16"/>
      <c r="G4" s="16"/>
      <c r="H4" s="16"/>
      <c r="I4" s="3"/>
      <c r="J4" s="17"/>
    </row>
    <row r="5" spans="1:11" ht="15.5" x14ac:dyDescent="0.35">
      <c r="A5" s="19" t="s">
        <v>20</v>
      </c>
      <c r="B5" s="20"/>
      <c r="C5" s="20"/>
      <c r="D5" s="20"/>
      <c r="E5" s="20"/>
      <c r="F5" s="16"/>
      <c r="G5" s="16"/>
      <c r="H5" s="21"/>
      <c r="I5" s="3"/>
      <c r="J5" s="17"/>
    </row>
    <row r="6" spans="1:11" ht="15.5" x14ac:dyDescent="0.35">
      <c r="B6" s="3"/>
      <c r="C6" s="3"/>
      <c r="D6" s="3"/>
      <c r="E6" s="3"/>
      <c r="F6" s="3"/>
      <c r="G6" s="5" t="s">
        <v>2</v>
      </c>
      <c r="H6" s="3"/>
      <c r="I6" s="8"/>
      <c r="J6" s="22"/>
    </row>
    <row r="7" spans="1:11" ht="13" x14ac:dyDescent="0.3">
      <c r="G7" s="6">
        <v>1</v>
      </c>
      <c r="H7" s="7" t="s">
        <v>3</v>
      </c>
      <c r="I7" s="8"/>
      <c r="J7" s="22"/>
    </row>
    <row r="8" spans="1:11" ht="17.5" x14ac:dyDescent="0.35">
      <c r="A8" s="129" t="s">
        <v>21</v>
      </c>
      <c r="B8" s="129"/>
      <c r="C8" s="129"/>
      <c r="D8" s="129"/>
      <c r="E8" s="23"/>
      <c r="F8" s="3"/>
      <c r="G8" s="9">
        <v>0</v>
      </c>
      <c r="H8" s="7" t="s">
        <v>5</v>
      </c>
      <c r="I8" s="8"/>
      <c r="J8" s="22"/>
    </row>
    <row r="9" spans="1:11" ht="28" x14ac:dyDescent="0.3">
      <c r="A9" s="24" t="s">
        <v>22</v>
      </c>
      <c r="B9" s="24" t="s">
        <v>23</v>
      </c>
      <c r="C9" s="24" t="s">
        <v>24</v>
      </c>
      <c r="D9" s="24" t="s">
        <v>25</v>
      </c>
      <c r="E9" s="25" t="s">
        <v>26</v>
      </c>
      <c r="F9" s="26"/>
      <c r="G9" s="27" t="s">
        <v>10</v>
      </c>
      <c r="H9" s="27" t="s">
        <v>27</v>
      </c>
      <c r="J9" s="22"/>
    </row>
    <row r="10" spans="1:11" ht="15.5" x14ac:dyDescent="0.35">
      <c r="A10" s="11" t="s">
        <v>28</v>
      </c>
      <c r="B10" s="124">
        <v>0.33333333333333331</v>
      </c>
      <c r="C10" s="124">
        <v>0.66666666666666663</v>
      </c>
      <c r="D10" s="125"/>
      <c r="E10" s="28"/>
      <c r="F10" s="3"/>
      <c r="G10" s="9" t="str">
        <f t="shared" ref="G10:H14" si="0">IF(D10="","",IF(D10=J10,1,0))</f>
        <v/>
      </c>
      <c r="H10" s="9" t="str">
        <f t="shared" si="0"/>
        <v/>
      </c>
      <c r="J10" s="29">
        <f>C10-B10</f>
        <v>0.33333333333333331</v>
      </c>
      <c r="K10" s="18">
        <f>(C10-B10)*24</f>
        <v>8</v>
      </c>
    </row>
    <row r="11" spans="1:11" ht="15.5" x14ac:dyDescent="0.35">
      <c r="A11" s="11" t="s">
        <v>29</v>
      </c>
      <c r="B11" s="124">
        <v>0.375</v>
      </c>
      <c r="C11" s="124">
        <v>0.70833333333333337</v>
      </c>
      <c r="D11" s="125"/>
      <c r="E11" s="28"/>
      <c r="F11" s="3"/>
      <c r="G11" s="9" t="str">
        <f t="shared" si="0"/>
        <v/>
      </c>
      <c r="H11" s="9" t="str">
        <f t="shared" si="0"/>
        <v/>
      </c>
      <c r="J11" s="29">
        <f>C11-B11</f>
        <v>0.33333333333333337</v>
      </c>
      <c r="K11" s="18">
        <f t="shared" ref="K11:K14" si="1">(C11-B11)*24</f>
        <v>8</v>
      </c>
    </row>
    <row r="12" spans="1:11" ht="15.5" x14ac:dyDescent="0.35">
      <c r="A12" s="11" t="s">
        <v>30</v>
      </c>
      <c r="B12" s="124">
        <v>0.375</v>
      </c>
      <c r="C12" s="124">
        <v>0.76388888888888884</v>
      </c>
      <c r="D12" s="125"/>
      <c r="E12" s="28"/>
      <c r="F12" s="3"/>
      <c r="G12" s="9" t="str">
        <f t="shared" si="0"/>
        <v/>
      </c>
      <c r="H12" s="9" t="str">
        <f t="shared" si="0"/>
        <v/>
      </c>
      <c r="J12" s="29">
        <f>C12-B12</f>
        <v>0.38888888888888884</v>
      </c>
      <c r="K12" s="18">
        <f t="shared" si="1"/>
        <v>9.3333333333333321</v>
      </c>
    </row>
    <row r="13" spans="1:11" ht="15.5" x14ac:dyDescent="0.35">
      <c r="A13" s="11" t="s">
        <v>31</v>
      </c>
      <c r="B13" s="124">
        <v>0.54166666666666663</v>
      </c>
      <c r="C13" s="124">
        <v>0.75</v>
      </c>
      <c r="D13" s="125"/>
      <c r="E13" s="28"/>
      <c r="F13" s="3"/>
      <c r="G13" s="9" t="str">
        <f t="shared" si="0"/>
        <v/>
      </c>
      <c r="H13" s="9" t="str">
        <f t="shared" si="0"/>
        <v/>
      </c>
      <c r="J13" s="29">
        <f>C13-B13</f>
        <v>0.20833333333333337</v>
      </c>
      <c r="K13" s="18">
        <f t="shared" si="1"/>
        <v>5.0000000000000009</v>
      </c>
    </row>
    <row r="14" spans="1:11" ht="15.5" x14ac:dyDescent="0.35">
      <c r="A14" s="11" t="s">
        <v>32</v>
      </c>
      <c r="B14" s="124">
        <v>0.375</v>
      </c>
      <c r="C14" s="124">
        <v>0.70833333333333337</v>
      </c>
      <c r="D14" s="125"/>
      <c r="E14" s="28"/>
      <c r="F14" s="3"/>
      <c r="G14" s="9" t="str">
        <f t="shared" si="0"/>
        <v/>
      </c>
      <c r="H14" s="9" t="str">
        <f t="shared" si="0"/>
        <v/>
      </c>
      <c r="J14" s="29">
        <f>C14-B14</f>
        <v>0.33333333333333337</v>
      </c>
      <c r="K14" s="18">
        <f t="shared" si="1"/>
        <v>8</v>
      </c>
    </row>
    <row r="15" spans="1:11" ht="15.5" x14ac:dyDescent="0.35">
      <c r="A15" s="11"/>
      <c r="B15" s="126"/>
      <c r="C15" s="126"/>
      <c r="D15" s="126"/>
      <c r="E15" s="30"/>
    </row>
    <row r="16" spans="1:11" ht="15.5" x14ac:dyDescent="0.35">
      <c r="A16" s="31" t="s">
        <v>33</v>
      </c>
      <c r="B16" s="32"/>
      <c r="C16" s="32"/>
      <c r="D16" s="33"/>
      <c r="E16" s="33"/>
      <c r="G16" s="9" t="str">
        <f ca="1">IF(D16="","",IF(D16=J16,IF(CELL("format",D16)=CELL("format",J16),1,0)))</f>
        <v/>
      </c>
      <c r="H16" s="9" t="str">
        <f>IF(E16="","",IF(E16=K16,1,0))</f>
        <v/>
      </c>
      <c r="J16" s="34">
        <f>SUM(J10:J14)</f>
        <v>1.5972222222222223</v>
      </c>
      <c r="K16" s="18">
        <f>SUM(K10:K15)</f>
        <v>38.333333333333329</v>
      </c>
    </row>
    <row r="17" spans="10:10" x14ac:dyDescent="0.25">
      <c r="J17" s="35" t="s">
        <v>34</v>
      </c>
    </row>
    <row r="18" spans="10:10" ht="13" x14ac:dyDescent="0.3">
      <c r="J18" s="36" t="s">
        <v>35</v>
      </c>
    </row>
    <row r="19" spans="10:10" x14ac:dyDescent="0.25">
      <c r="J19" s="37" t="str">
        <f ca="1">CELL("format",D16)</f>
        <v>S</v>
      </c>
    </row>
    <row r="20" spans="10:10" ht="13" x14ac:dyDescent="0.3">
      <c r="J20" s="36" t="s">
        <v>36</v>
      </c>
    </row>
    <row r="21" spans="10:10" x14ac:dyDescent="0.25">
      <c r="J21" s="37" t="str">
        <f ca="1">CELL("format",J16)</f>
        <v>S</v>
      </c>
    </row>
  </sheetData>
  <mergeCells count="1">
    <mergeCell ref="A8:D8"/>
  </mergeCells>
  <conditionalFormatting sqref="G7:G8 G10:H14 G16:H16">
    <cfRule type="containsText" dxfId="13" priority="1" stopIfTrue="1" operator="containsText" text="0">
      <formula>NOT(ISERROR(SEARCH("0",G7)))</formula>
    </cfRule>
    <cfRule type="cellIs" dxfId="12" priority="2" stopIfTrue="1" operator="equal">
      <formula>1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zoomScale="140" zoomScaleNormal="140" workbookViewId="0"/>
  </sheetViews>
  <sheetFormatPr baseColWidth="10" defaultColWidth="11.453125" defaultRowHeight="15.5" x14ac:dyDescent="0.35"/>
  <cols>
    <col min="1" max="1" width="15.453125" style="39" customWidth="1"/>
    <col min="2" max="6" width="11.453125" style="39"/>
    <col min="7" max="7" width="0" style="39" hidden="1" customWidth="1"/>
    <col min="8" max="16384" width="11.453125" style="39"/>
  </cols>
  <sheetData>
    <row r="1" spans="1:8" x14ac:dyDescent="0.35">
      <c r="A1" s="1" t="s">
        <v>16</v>
      </c>
      <c r="B1" s="38"/>
      <c r="C1" s="38"/>
      <c r="D1" s="38"/>
      <c r="E1" s="38"/>
    </row>
    <row r="2" spans="1:8" x14ac:dyDescent="0.35">
      <c r="A2" s="38" t="s">
        <v>37</v>
      </c>
      <c r="B2" s="38"/>
      <c r="C2" s="38"/>
      <c r="D2" s="38"/>
      <c r="E2" s="38"/>
    </row>
    <row r="3" spans="1:8" x14ac:dyDescent="0.35">
      <c r="A3" s="38" t="s">
        <v>38</v>
      </c>
      <c r="B3" s="38"/>
      <c r="C3" s="38"/>
      <c r="D3" s="38"/>
      <c r="E3" s="38"/>
    </row>
    <row r="4" spans="1:8" x14ac:dyDescent="0.35">
      <c r="G4" s="3"/>
      <c r="H4" s="3"/>
    </row>
    <row r="5" spans="1:8" x14ac:dyDescent="0.35">
      <c r="E5" s="5" t="s">
        <v>2</v>
      </c>
      <c r="F5" s="3"/>
      <c r="G5" s="3"/>
      <c r="H5" s="3"/>
    </row>
    <row r="6" spans="1:8" x14ac:dyDescent="0.35">
      <c r="A6" s="40" t="s">
        <v>39</v>
      </c>
      <c r="B6" s="41">
        <v>18</v>
      </c>
      <c r="E6" s="6">
        <v>1</v>
      </c>
      <c r="F6" s="7" t="s">
        <v>3</v>
      </c>
      <c r="G6" s="8"/>
      <c r="H6" s="8"/>
    </row>
    <row r="7" spans="1:8" x14ac:dyDescent="0.35">
      <c r="E7" s="9">
        <v>0</v>
      </c>
      <c r="F7" s="7" t="s">
        <v>5</v>
      </c>
      <c r="G7" s="8"/>
      <c r="H7" s="8"/>
    </row>
    <row r="8" spans="1:8" x14ac:dyDescent="0.35">
      <c r="A8" s="42" t="s">
        <v>22</v>
      </c>
      <c r="B8" s="43" t="s">
        <v>40</v>
      </c>
      <c r="C8" s="43" t="s">
        <v>41</v>
      </c>
      <c r="E8" s="5" t="s">
        <v>42</v>
      </c>
      <c r="F8" s="8"/>
      <c r="G8" s="8"/>
      <c r="H8" s="8"/>
    </row>
    <row r="9" spans="1:8" x14ac:dyDescent="0.35">
      <c r="A9" s="44" t="s">
        <v>28</v>
      </c>
      <c r="B9" s="45">
        <v>0.33333333333333331</v>
      </c>
      <c r="C9" s="46"/>
      <c r="E9" s="9" t="str">
        <f>IF(C9="","",IF(C9=G9,1,0))</f>
        <v/>
      </c>
      <c r="F9" s="8"/>
      <c r="G9" s="41">
        <f>B9*24*$B$6</f>
        <v>144</v>
      </c>
      <c r="H9" s="8"/>
    </row>
    <row r="10" spans="1:8" x14ac:dyDescent="0.35">
      <c r="A10" s="47"/>
      <c r="B10" s="45">
        <v>0.29166666666666669</v>
      </c>
      <c r="C10" s="46"/>
      <c r="E10" s="9" t="str">
        <f t="shared" ref="E10:E15" si="0">IF(C10="","",IF(C10=G10,1,0))</f>
        <v/>
      </c>
      <c r="F10" s="3"/>
      <c r="G10" s="41">
        <f t="shared" ref="G10:G13" si="1">B10*24*$B$6</f>
        <v>126</v>
      </c>
      <c r="H10" s="3"/>
    </row>
    <row r="11" spans="1:8" x14ac:dyDescent="0.35">
      <c r="A11" s="47"/>
      <c r="B11" s="45">
        <v>0.16666666666666666</v>
      </c>
      <c r="C11" s="46"/>
      <c r="E11" s="9" t="str">
        <f t="shared" si="0"/>
        <v/>
      </c>
      <c r="F11" s="3"/>
      <c r="G11" s="41">
        <f t="shared" si="1"/>
        <v>72</v>
      </c>
      <c r="H11" s="3"/>
    </row>
    <row r="12" spans="1:8" x14ac:dyDescent="0.35">
      <c r="A12" s="47"/>
      <c r="B12" s="45">
        <v>0.33333333333333331</v>
      </c>
      <c r="C12" s="46"/>
      <c r="E12" s="9" t="str">
        <f t="shared" si="0"/>
        <v/>
      </c>
      <c r="F12" s="3"/>
      <c r="G12" s="41">
        <f t="shared" si="1"/>
        <v>144</v>
      </c>
      <c r="H12" s="3"/>
    </row>
    <row r="13" spans="1:8" x14ac:dyDescent="0.35">
      <c r="A13" s="47"/>
      <c r="B13" s="45">
        <v>0.3125</v>
      </c>
      <c r="C13" s="46"/>
      <c r="E13" s="9" t="str">
        <f t="shared" si="0"/>
        <v/>
      </c>
      <c r="F13" s="3"/>
      <c r="G13" s="41">
        <f t="shared" si="1"/>
        <v>135</v>
      </c>
      <c r="H13" s="3"/>
    </row>
    <row r="14" spans="1:8" x14ac:dyDescent="0.35">
      <c r="B14" s="48"/>
      <c r="C14" s="49"/>
      <c r="G14" s="41"/>
    </row>
    <row r="15" spans="1:8" x14ac:dyDescent="0.35">
      <c r="A15" s="40" t="s">
        <v>43</v>
      </c>
      <c r="C15" s="46"/>
      <c r="E15" s="9" t="str">
        <f t="shared" si="0"/>
        <v/>
      </c>
      <c r="G15" s="50">
        <f>SUM(G9:G14)</f>
        <v>621</v>
      </c>
    </row>
  </sheetData>
  <conditionalFormatting sqref="E9:E13 E15">
    <cfRule type="containsText" dxfId="11" priority="3" stopIfTrue="1" operator="containsText" text="0">
      <formula>NOT(ISERROR(SEARCH("0",E9)))</formula>
    </cfRule>
    <cfRule type="cellIs" dxfId="10" priority="4" stopIfTrue="1" operator="equal">
      <formula>1</formula>
    </cfRule>
  </conditionalFormatting>
  <conditionalFormatting sqref="E6:E7">
    <cfRule type="containsText" dxfId="9" priority="1" stopIfTrue="1" operator="containsText" text="0">
      <formula>NOT(ISERROR(SEARCH("0",E6)))</formula>
    </cfRule>
    <cfRule type="cellIs" dxfId="8" priority="2" stopIfTrue="1" operator="equal">
      <formula>1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zoomScale="130" zoomScaleNormal="130" workbookViewId="0"/>
  </sheetViews>
  <sheetFormatPr baseColWidth="10" defaultColWidth="11.453125" defaultRowHeight="15.5" x14ac:dyDescent="0.35"/>
  <cols>
    <col min="1" max="1" width="22.81640625" style="39" bestFit="1" customWidth="1"/>
    <col min="2" max="2" width="18.54296875" style="39" bestFit="1" customWidth="1"/>
    <col min="3" max="6" width="11.453125" style="39"/>
    <col min="7" max="7" width="0" style="39" hidden="1" customWidth="1"/>
    <col min="8" max="16384" width="11.453125" style="39"/>
  </cols>
  <sheetData>
    <row r="1" spans="1:8" x14ac:dyDescent="0.35">
      <c r="A1" s="1" t="s">
        <v>0</v>
      </c>
      <c r="B1" s="2"/>
      <c r="C1" s="2"/>
      <c r="D1" s="2"/>
      <c r="E1" s="54"/>
      <c r="F1" s="54"/>
    </row>
    <row r="2" spans="1:8" x14ac:dyDescent="0.35">
      <c r="A2" s="54" t="s">
        <v>51</v>
      </c>
      <c r="B2" s="54"/>
      <c r="C2" s="54"/>
      <c r="D2" s="54"/>
      <c r="E2" s="54"/>
      <c r="F2" s="54"/>
    </row>
    <row r="4" spans="1:8" x14ac:dyDescent="0.35">
      <c r="E4" s="5" t="s">
        <v>2</v>
      </c>
      <c r="F4" s="3"/>
      <c r="G4" s="3"/>
      <c r="H4" s="3"/>
    </row>
    <row r="5" spans="1:8" x14ac:dyDescent="0.35">
      <c r="E5" s="6">
        <v>1</v>
      </c>
      <c r="F5" s="7" t="s">
        <v>3</v>
      </c>
      <c r="G5" s="8"/>
      <c r="H5" s="8"/>
    </row>
    <row r="6" spans="1:8" ht="17.5" x14ac:dyDescent="0.35">
      <c r="A6" s="130" t="s">
        <v>50</v>
      </c>
      <c r="B6" s="130"/>
      <c r="C6" s="130"/>
      <c r="E6" s="9">
        <v>0</v>
      </c>
      <c r="F6" s="7" t="s">
        <v>5</v>
      </c>
      <c r="G6" s="8"/>
      <c r="H6" s="8"/>
    </row>
    <row r="7" spans="1:8" ht="33" customHeight="1" x14ac:dyDescent="0.35">
      <c r="A7" s="121" t="s">
        <v>49</v>
      </c>
      <c r="B7" s="123" t="s">
        <v>174</v>
      </c>
      <c r="C7" s="122" t="s">
        <v>48</v>
      </c>
      <c r="E7" s="5" t="s">
        <v>42</v>
      </c>
      <c r="F7" s="8"/>
      <c r="G7" s="8"/>
      <c r="H7" s="8"/>
    </row>
    <row r="8" spans="1:8" x14ac:dyDescent="0.35">
      <c r="A8" s="39" t="s">
        <v>47</v>
      </c>
      <c r="B8" s="53">
        <v>20</v>
      </c>
      <c r="C8" s="48">
        <v>0.70833333333333337</v>
      </c>
      <c r="E8" s="9"/>
      <c r="F8" s="8"/>
      <c r="G8" s="15"/>
      <c r="H8" s="8"/>
    </row>
    <row r="9" spans="1:8" x14ac:dyDescent="0.35">
      <c r="A9" s="39" t="s">
        <v>44</v>
      </c>
      <c r="B9" s="53">
        <v>60</v>
      </c>
      <c r="C9" s="52"/>
      <c r="E9" s="9" t="str">
        <f>IF(C9="","",IF(C9=G9,1,0))</f>
        <v/>
      </c>
      <c r="F9" s="3"/>
      <c r="G9" s="51">
        <f>C8+B8/24/60</f>
        <v>0.72222222222222221</v>
      </c>
      <c r="H9" s="3"/>
    </row>
    <row r="10" spans="1:8" x14ac:dyDescent="0.35">
      <c r="A10" s="39" t="s">
        <v>45</v>
      </c>
      <c r="B10" s="53">
        <v>15</v>
      </c>
      <c r="C10" s="52"/>
      <c r="E10" s="9" t="str">
        <f>IF(C10="","",IF(C10=G10,1,0))</f>
        <v/>
      </c>
      <c r="F10" s="3"/>
      <c r="G10" s="51">
        <f>C9+B9/24/60</f>
        <v>4.1666666666666664E-2</v>
      </c>
      <c r="H10" s="3"/>
    </row>
    <row r="11" spans="1:8" x14ac:dyDescent="0.35">
      <c r="A11" s="39" t="s">
        <v>46</v>
      </c>
      <c r="B11" s="53">
        <v>30</v>
      </c>
      <c r="C11" s="52"/>
      <c r="E11" s="9" t="str">
        <f>IF(C11="","",IF(C11=G11,1,0))</f>
        <v/>
      </c>
      <c r="F11" s="3"/>
      <c r="G11" s="51">
        <f>C10+B10/24/60</f>
        <v>1.0416666666666666E-2</v>
      </c>
      <c r="H11" s="3"/>
    </row>
    <row r="12" spans="1:8" x14ac:dyDescent="0.35">
      <c r="A12" s="39" t="s">
        <v>45</v>
      </c>
      <c r="B12" s="53">
        <v>15</v>
      </c>
      <c r="C12" s="52"/>
      <c r="E12" s="9" t="str">
        <f>IF(C12="","",IF(C12=G12,1,0))</f>
        <v/>
      </c>
      <c r="F12" s="3"/>
      <c r="G12" s="51">
        <f>C11+B11/24/60</f>
        <v>2.0833333333333332E-2</v>
      </c>
      <c r="H12" s="3"/>
    </row>
    <row r="13" spans="1:8" x14ac:dyDescent="0.35">
      <c r="A13" s="39" t="s">
        <v>44</v>
      </c>
      <c r="B13" s="53">
        <v>90</v>
      </c>
      <c r="C13" s="52"/>
      <c r="E13" s="9" t="str">
        <f>IF(C13="","",IF(C13=G13,1,0))</f>
        <v/>
      </c>
      <c r="G13" s="51">
        <f>C12+B12/24/60</f>
        <v>1.0416666666666666E-2</v>
      </c>
    </row>
  </sheetData>
  <mergeCells count="1">
    <mergeCell ref="A6:C6"/>
  </mergeCells>
  <conditionalFormatting sqref="E5:E6 E8:E13">
    <cfRule type="containsText" dxfId="7" priority="1" stopIfTrue="1" operator="containsText" text="0">
      <formula>NOT(ISERROR(SEARCH("0",E5)))</formula>
    </cfRule>
    <cfRule type="cellIs" dxfId="6" priority="2" stopIfTrue="1" operator="equal">
      <formula>1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4"/>
  <sheetViews>
    <sheetView workbookViewId="0"/>
  </sheetViews>
  <sheetFormatPr baseColWidth="10" defaultColWidth="11.453125" defaultRowHeight="13" x14ac:dyDescent="0.3"/>
  <cols>
    <col min="1" max="1" width="12.7265625" style="8" customWidth="1"/>
    <col min="2" max="2" width="9.81640625" style="8" customWidth="1"/>
    <col min="3" max="3" width="7.453125" style="22" customWidth="1"/>
    <col min="4" max="4" width="18" style="22" customWidth="1"/>
    <col min="5" max="5" width="17.81640625" style="22" customWidth="1"/>
    <col min="6" max="6" width="9.453125" style="22" customWidth="1"/>
    <col min="7" max="8" width="10.7265625" style="22" customWidth="1"/>
    <col min="9" max="9" width="11.81640625" style="22" customWidth="1"/>
    <col min="10" max="12" width="8.7265625" style="8" customWidth="1"/>
    <col min="13" max="13" width="11.453125" style="8"/>
    <col min="14" max="19" width="3.1796875" style="9" customWidth="1"/>
    <col min="20" max="20" width="11.453125" style="8"/>
    <col min="21" max="26" width="0" style="8" hidden="1" customWidth="1"/>
    <col min="27" max="16384" width="11.453125" style="8"/>
  </cols>
  <sheetData>
    <row r="1" spans="1:26" s="104" customFormat="1" ht="14.5" x14ac:dyDescent="0.35">
      <c r="A1" s="119" t="s">
        <v>173</v>
      </c>
      <c r="B1" s="119"/>
      <c r="C1" s="120">
        <v>45</v>
      </c>
      <c r="D1" s="114" t="s">
        <v>172</v>
      </c>
      <c r="E1" s="93" t="s">
        <v>171</v>
      </c>
      <c r="F1" s="93"/>
      <c r="G1" s="112"/>
      <c r="H1" s="113"/>
      <c r="I1" s="113"/>
      <c r="J1" s="112"/>
      <c r="K1" s="112"/>
      <c r="L1" s="112"/>
      <c r="M1" s="112"/>
      <c r="N1" s="111"/>
      <c r="O1" s="111"/>
      <c r="P1" s="111"/>
      <c r="Q1" s="111"/>
      <c r="R1" s="111"/>
      <c r="S1" s="111"/>
    </row>
    <row r="2" spans="1:26" s="104" customFormat="1" ht="14.5" x14ac:dyDescent="0.35">
      <c r="A2" s="119" t="s">
        <v>170</v>
      </c>
      <c r="B2" s="119"/>
      <c r="C2" s="118"/>
      <c r="D2" s="114">
        <v>2</v>
      </c>
      <c r="E2" s="89" t="s">
        <v>169</v>
      </c>
      <c r="F2" s="89"/>
      <c r="G2" s="112"/>
      <c r="H2" s="113"/>
      <c r="I2" s="113"/>
      <c r="J2" s="112"/>
      <c r="K2" s="112"/>
      <c r="L2" s="112"/>
      <c r="M2" s="112"/>
      <c r="N2" s="111"/>
      <c r="O2" s="111"/>
      <c r="P2" s="111"/>
      <c r="Q2" s="111"/>
      <c r="R2" s="111"/>
      <c r="S2" s="111"/>
    </row>
    <row r="3" spans="1:26" s="104" customFormat="1" ht="14.5" x14ac:dyDescent="0.35">
      <c r="A3" s="116" t="s">
        <v>168</v>
      </c>
      <c r="B3" s="116"/>
      <c r="C3" s="117">
        <v>60</v>
      </c>
      <c r="D3" s="132">
        <v>3</v>
      </c>
      <c r="E3" s="133" t="s">
        <v>167</v>
      </c>
      <c r="F3" s="89"/>
      <c r="G3" s="112"/>
      <c r="H3" s="113"/>
      <c r="I3" s="113"/>
      <c r="J3" s="112"/>
      <c r="K3" s="112"/>
      <c r="L3" s="112"/>
      <c r="M3" s="112"/>
      <c r="N3" s="111"/>
      <c r="O3" s="111"/>
      <c r="P3" s="111"/>
      <c r="Q3" s="111"/>
      <c r="R3" s="111"/>
      <c r="S3" s="111"/>
    </row>
    <row r="4" spans="1:26" s="104" customFormat="1" ht="14.5" x14ac:dyDescent="0.35">
      <c r="A4" s="116" t="s">
        <v>166</v>
      </c>
      <c r="B4" s="116"/>
      <c r="C4" s="115"/>
      <c r="D4" s="132">
        <v>4</v>
      </c>
      <c r="E4" s="133" t="s">
        <v>165</v>
      </c>
      <c r="F4" s="89"/>
      <c r="G4" s="112"/>
      <c r="H4" s="113"/>
      <c r="I4" s="113"/>
      <c r="J4" s="112"/>
      <c r="K4" s="112"/>
      <c r="L4" s="112"/>
      <c r="M4" s="112"/>
      <c r="N4" s="111"/>
      <c r="O4" s="111"/>
      <c r="P4" s="111"/>
      <c r="Q4" s="111"/>
      <c r="R4" s="111"/>
      <c r="S4" s="111"/>
    </row>
    <row r="5" spans="1:26" s="104" customFormat="1" ht="14.5" x14ac:dyDescent="0.35">
      <c r="A5" s="116"/>
      <c r="B5" s="116"/>
      <c r="C5" s="115"/>
      <c r="D5" s="132">
        <v>5</v>
      </c>
      <c r="E5" s="133" t="s">
        <v>164</v>
      </c>
      <c r="F5" s="89"/>
      <c r="G5" s="112"/>
      <c r="H5" s="113"/>
      <c r="I5" s="113"/>
      <c r="J5" s="112"/>
      <c r="K5" s="112"/>
      <c r="L5" s="112"/>
      <c r="M5" s="112"/>
      <c r="N5" s="111"/>
      <c r="O5" s="111"/>
      <c r="P5" s="111"/>
      <c r="Q5" s="111"/>
      <c r="R5" s="111"/>
      <c r="S5" s="111"/>
    </row>
    <row r="6" spans="1:26" s="104" customFormat="1" ht="23.25" customHeight="1" x14ac:dyDescent="0.35">
      <c r="B6" s="110"/>
      <c r="C6" s="109"/>
      <c r="D6" s="108" t="s">
        <v>163</v>
      </c>
      <c r="E6" s="107" t="s">
        <v>162</v>
      </c>
      <c r="F6" s="105"/>
      <c r="G6" s="106"/>
      <c r="H6" s="105"/>
      <c r="I6" s="105"/>
      <c r="N6" s="9"/>
      <c r="O6" s="9"/>
      <c r="P6" s="9"/>
      <c r="Q6" s="9"/>
      <c r="R6" s="9"/>
      <c r="S6" s="9"/>
    </row>
    <row r="7" spans="1:26" ht="17.5" x14ac:dyDescent="0.35">
      <c r="A7" s="103" t="s">
        <v>161</v>
      </c>
      <c r="B7" s="102"/>
      <c r="C7" s="51"/>
      <c r="N7" s="6">
        <v>1</v>
      </c>
      <c r="O7" s="78" t="s">
        <v>3</v>
      </c>
      <c r="Q7" s="9">
        <v>0</v>
      </c>
      <c r="R7" s="77" t="s">
        <v>5</v>
      </c>
    </row>
    <row r="8" spans="1:26" ht="17.5" x14ac:dyDescent="0.35">
      <c r="A8" s="102"/>
      <c r="B8" s="102"/>
      <c r="C8" s="51"/>
      <c r="G8" s="130" t="s">
        <v>25</v>
      </c>
      <c r="H8" s="130"/>
      <c r="I8" s="130"/>
      <c r="J8" s="130" t="s">
        <v>41</v>
      </c>
      <c r="K8" s="130"/>
      <c r="L8" s="130"/>
      <c r="N8" s="131" t="s">
        <v>2</v>
      </c>
      <c r="O8" s="131"/>
      <c r="P8" s="131"/>
      <c r="Q8" s="131"/>
      <c r="R8" s="131"/>
      <c r="S8" s="131"/>
    </row>
    <row r="9" spans="1:26" ht="14" x14ac:dyDescent="0.3">
      <c r="A9" s="42" t="s">
        <v>113</v>
      </c>
      <c r="B9" s="42" t="s">
        <v>114</v>
      </c>
      <c r="C9" s="43" t="s">
        <v>22</v>
      </c>
      <c r="D9" s="43" t="s">
        <v>160</v>
      </c>
      <c r="E9" s="43" t="s">
        <v>159</v>
      </c>
      <c r="F9" s="43" t="s">
        <v>158</v>
      </c>
      <c r="G9" s="43" t="s">
        <v>33</v>
      </c>
      <c r="H9" s="43" t="s">
        <v>157</v>
      </c>
      <c r="I9" s="43" t="s">
        <v>155</v>
      </c>
      <c r="J9" s="43" t="s">
        <v>156</v>
      </c>
      <c r="K9" s="43" t="s">
        <v>155</v>
      </c>
      <c r="L9" s="43" t="s">
        <v>33</v>
      </c>
      <c r="N9" s="5" t="s">
        <v>109</v>
      </c>
      <c r="O9" s="5" t="s">
        <v>108</v>
      </c>
      <c r="P9" s="5" t="s">
        <v>107</v>
      </c>
      <c r="Q9" s="5" t="s">
        <v>106</v>
      </c>
      <c r="R9" s="5" t="s">
        <v>154</v>
      </c>
      <c r="S9" s="5" t="s">
        <v>153</v>
      </c>
    </row>
    <row r="10" spans="1:26" x14ac:dyDescent="0.3">
      <c r="A10" s="74" t="s">
        <v>138</v>
      </c>
      <c r="B10" s="74" t="s">
        <v>137</v>
      </c>
      <c r="C10" s="70"/>
      <c r="D10" s="100">
        <v>39825.680555555555</v>
      </c>
      <c r="E10" s="100">
        <v>39826.097222222219</v>
      </c>
      <c r="F10" s="99">
        <v>0.10416666666666667</v>
      </c>
      <c r="G10" s="70"/>
      <c r="H10" s="70"/>
      <c r="I10" s="70"/>
      <c r="J10" s="98"/>
      <c r="K10" s="98"/>
      <c r="L10" s="97"/>
      <c r="N10" s="9" t="str">
        <f t="shared" ref="N10:N41" si="0">IF(G10="","",IF(G10=U10,1,0))</f>
        <v/>
      </c>
      <c r="O10" s="9" t="str">
        <f t="shared" ref="O10:O41" si="1">IF(H10="","",IF(H10=V10,1,0))</f>
        <v/>
      </c>
      <c r="P10" s="9" t="str">
        <f t="shared" ref="P10:P41" si="2">IF(I10="","",IF(I10=W10,1,0))</f>
        <v/>
      </c>
      <c r="Q10" s="9" t="str">
        <f t="shared" ref="Q10:Q41" si="3">IF(J10="","",IF(J10=X10,1,0))</f>
        <v/>
      </c>
      <c r="R10" s="9" t="str">
        <f t="shared" ref="R10:R41" si="4">IF(K10="","",IF(K10=Y10,1,0))</f>
        <v/>
      </c>
      <c r="S10" s="9" t="str">
        <f t="shared" ref="S10:S41" si="5">IF(L10="","",IF(L10=Z10,1,0))</f>
        <v/>
      </c>
      <c r="U10" s="96">
        <f t="shared" ref="U10:U41" si="6">E10-D10-F10</f>
        <v>0.31249999999757466</v>
      </c>
      <c r="V10" s="96">
        <f t="shared" ref="V10:V41" si="7">IF(G10&gt;TIME(8,0,0),TIME(8,0,0),G10)</f>
        <v>0</v>
      </c>
      <c r="W10" s="96">
        <f t="shared" ref="W10:W41" si="8">IF(G10&gt;TIME(8,0,0),G10-TIME(8,0,0),0)</f>
        <v>0</v>
      </c>
      <c r="X10" s="63">
        <f t="shared" ref="X10:X41" si="9">H10*24*$C$1</f>
        <v>0</v>
      </c>
      <c r="Y10" s="63">
        <f t="shared" ref="Y10:Y41" si="10">I10*24*$C$3</f>
        <v>0</v>
      </c>
      <c r="Z10" s="63">
        <f t="shared" ref="Z10:Z41" si="11">SUM(J10:K10)</f>
        <v>0</v>
      </c>
    </row>
    <row r="11" spans="1:26" x14ac:dyDescent="0.3">
      <c r="A11" s="74" t="s">
        <v>132</v>
      </c>
      <c r="B11" s="74" t="s">
        <v>131</v>
      </c>
      <c r="C11" s="70"/>
      <c r="D11" s="100">
        <v>39825.680555555555</v>
      </c>
      <c r="E11" s="100">
        <v>39826.055555555555</v>
      </c>
      <c r="F11" s="99">
        <v>0.15277777777777776</v>
      </c>
      <c r="G11" s="70"/>
      <c r="H11" s="70"/>
      <c r="I11" s="70"/>
      <c r="J11" s="98"/>
      <c r="K11" s="98"/>
      <c r="L11" s="97"/>
      <c r="N11" s="9" t="str">
        <f t="shared" si="0"/>
        <v/>
      </c>
      <c r="O11" s="9" t="str">
        <f t="shared" si="1"/>
        <v/>
      </c>
      <c r="P11" s="9" t="str">
        <f t="shared" si="2"/>
        <v/>
      </c>
      <c r="Q11" s="9" t="str">
        <f t="shared" si="3"/>
        <v/>
      </c>
      <c r="R11" s="9" t="str">
        <f t="shared" si="4"/>
        <v/>
      </c>
      <c r="S11" s="9" t="str">
        <f t="shared" si="5"/>
        <v/>
      </c>
      <c r="U11" s="96">
        <f t="shared" si="6"/>
        <v>0.22222222222222224</v>
      </c>
      <c r="V11" s="96">
        <f t="shared" si="7"/>
        <v>0</v>
      </c>
      <c r="W11" s="96">
        <f t="shared" si="8"/>
        <v>0</v>
      </c>
      <c r="X11" s="63">
        <f t="shared" si="9"/>
        <v>0</v>
      </c>
      <c r="Y11" s="63">
        <f t="shared" si="10"/>
        <v>0</v>
      </c>
      <c r="Z11" s="63">
        <f t="shared" si="11"/>
        <v>0</v>
      </c>
    </row>
    <row r="12" spans="1:26" x14ac:dyDescent="0.3">
      <c r="A12" s="74" t="s">
        <v>136</v>
      </c>
      <c r="B12" s="74" t="s">
        <v>135</v>
      </c>
      <c r="C12" s="70"/>
      <c r="D12" s="100">
        <v>39823.923611111109</v>
      </c>
      <c r="E12" s="100">
        <v>39824.288194444445</v>
      </c>
      <c r="F12" s="99">
        <v>0.10416666666666667</v>
      </c>
      <c r="G12" s="70"/>
      <c r="H12" s="70"/>
      <c r="I12" s="70"/>
      <c r="J12" s="98"/>
      <c r="K12" s="98"/>
      <c r="L12" s="97"/>
      <c r="N12" s="9" t="str">
        <f t="shared" si="0"/>
        <v/>
      </c>
      <c r="O12" s="9" t="str">
        <f t="shared" si="1"/>
        <v/>
      </c>
      <c r="P12" s="9" t="str">
        <f t="shared" si="2"/>
        <v/>
      </c>
      <c r="Q12" s="9" t="str">
        <f t="shared" si="3"/>
        <v/>
      </c>
      <c r="R12" s="9" t="str">
        <f t="shared" si="4"/>
        <v/>
      </c>
      <c r="S12" s="9" t="str">
        <f t="shared" si="5"/>
        <v/>
      </c>
      <c r="U12" s="96">
        <f t="shared" si="6"/>
        <v>0.26041666666909197</v>
      </c>
      <c r="V12" s="96">
        <f t="shared" si="7"/>
        <v>0</v>
      </c>
      <c r="W12" s="96">
        <f t="shared" si="8"/>
        <v>0</v>
      </c>
      <c r="X12" s="63">
        <f t="shared" si="9"/>
        <v>0</v>
      </c>
      <c r="Y12" s="63">
        <f t="shared" si="10"/>
        <v>0</v>
      </c>
      <c r="Z12" s="63">
        <f t="shared" si="11"/>
        <v>0</v>
      </c>
    </row>
    <row r="13" spans="1:26" x14ac:dyDescent="0.3">
      <c r="A13" s="74" t="s">
        <v>136</v>
      </c>
      <c r="B13" s="74" t="s">
        <v>135</v>
      </c>
      <c r="C13" s="70"/>
      <c r="D13" s="100">
        <v>39825.680555555555</v>
      </c>
      <c r="E13" s="100">
        <v>39826.305555555555</v>
      </c>
      <c r="F13" s="99">
        <v>3.125E-2</v>
      </c>
      <c r="G13" s="70"/>
      <c r="H13" s="70"/>
      <c r="I13" s="70"/>
      <c r="J13" s="98"/>
      <c r="K13" s="98"/>
      <c r="L13" s="97"/>
      <c r="N13" s="9" t="str">
        <f t="shared" si="0"/>
        <v/>
      </c>
      <c r="O13" s="9" t="str">
        <f t="shared" si="1"/>
        <v/>
      </c>
      <c r="P13" s="9" t="str">
        <f t="shared" si="2"/>
        <v/>
      </c>
      <c r="Q13" s="9" t="str">
        <f t="shared" si="3"/>
        <v/>
      </c>
      <c r="R13" s="9" t="str">
        <f t="shared" si="4"/>
        <v/>
      </c>
      <c r="S13" s="9" t="str">
        <f t="shared" si="5"/>
        <v/>
      </c>
      <c r="U13" s="96">
        <f t="shared" si="6"/>
        <v>0.59375</v>
      </c>
      <c r="V13" s="96">
        <f t="shared" si="7"/>
        <v>0</v>
      </c>
      <c r="W13" s="96">
        <f t="shared" si="8"/>
        <v>0</v>
      </c>
      <c r="X13" s="63">
        <f t="shared" si="9"/>
        <v>0</v>
      </c>
      <c r="Y13" s="63">
        <f t="shared" si="10"/>
        <v>0</v>
      </c>
      <c r="Z13" s="63">
        <f t="shared" si="11"/>
        <v>0</v>
      </c>
    </row>
    <row r="14" spans="1:26" x14ac:dyDescent="0.3">
      <c r="A14" s="74" t="s">
        <v>130</v>
      </c>
      <c r="B14" s="74" t="s">
        <v>129</v>
      </c>
      <c r="C14" s="70"/>
      <c r="D14" s="100">
        <v>39823.822916666664</v>
      </c>
      <c r="E14" s="100">
        <v>39824.159722222219</v>
      </c>
      <c r="F14" s="99">
        <v>5.5555555555555552E-2</v>
      </c>
      <c r="G14" s="70"/>
      <c r="H14" s="70"/>
      <c r="I14" s="70"/>
      <c r="J14" s="98"/>
      <c r="K14" s="98"/>
      <c r="L14" s="97"/>
      <c r="N14" s="9" t="str">
        <f t="shared" si="0"/>
        <v/>
      </c>
      <c r="O14" s="9" t="str">
        <f t="shared" si="1"/>
        <v/>
      </c>
      <c r="P14" s="9" t="str">
        <f t="shared" si="2"/>
        <v/>
      </c>
      <c r="Q14" s="9" t="str">
        <f t="shared" si="3"/>
        <v/>
      </c>
      <c r="R14" s="9" t="str">
        <f t="shared" si="4"/>
        <v/>
      </c>
      <c r="S14" s="9" t="str">
        <f t="shared" si="5"/>
        <v/>
      </c>
      <c r="U14" s="96">
        <f t="shared" si="6"/>
        <v>0.28124999999919154</v>
      </c>
      <c r="V14" s="96">
        <f t="shared" si="7"/>
        <v>0</v>
      </c>
      <c r="W14" s="96">
        <f t="shared" si="8"/>
        <v>0</v>
      </c>
      <c r="X14" s="63">
        <f t="shared" si="9"/>
        <v>0</v>
      </c>
      <c r="Y14" s="63">
        <f t="shared" si="10"/>
        <v>0</v>
      </c>
      <c r="Z14" s="63">
        <f t="shared" si="11"/>
        <v>0</v>
      </c>
    </row>
    <row r="15" spans="1:26" x14ac:dyDescent="0.3">
      <c r="A15" s="74" t="s">
        <v>148</v>
      </c>
      <c r="B15" s="74" t="s">
        <v>147</v>
      </c>
      <c r="C15" s="70"/>
      <c r="D15" s="100">
        <v>39825.680555555555</v>
      </c>
      <c r="E15" s="100">
        <v>39826.305555555555</v>
      </c>
      <c r="F15" s="99">
        <v>5.2083333333333336E-2</v>
      </c>
      <c r="G15" s="70"/>
      <c r="H15" s="70"/>
      <c r="I15" s="70"/>
      <c r="J15" s="98"/>
      <c r="K15" s="98"/>
      <c r="L15" s="97"/>
      <c r="N15" s="9" t="str">
        <f t="shared" si="0"/>
        <v/>
      </c>
      <c r="O15" s="9" t="str">
        <f t="shared" si="1"/>
        <v/>
      </c>
      <c r="P15" s="9" t="str">
        <f t="shared" si="2"/>
        <v/>
      </c>
      <c r="Q15" s="9" t="str">
        <f t="shared" si="3"/>
        <v/>
      </c>
      <c r="R15" s="9" t="str">
        <f t="shared" si="4"/>
        <v/>
      </c>
      <c r="S15" s="9" t="str">
        <f t="shared" si="5"/>
        <v/>
      </c>
      <c r="U15" s="96">
        <f t="shared" si="6"/>
        <v>0.57291666666666663</v>
      </c>
      <c r="V15" s="96">
        <f t="shared" si="7"/>
        <v>0</v>
      </c>
      <c r="W15" s="96">
        <f t="shared" si="8"/>
        <v>0</v>
      </c>
      <c r="X15" s="63">
        <f t="shared" si="9"/>
        <v>0</v>
      </c>
      <c r="Y15" s="63">
        <f t="shared" si="10"/>
        <v>0</v>
      </c>
      <c r="Z15" s="63">
        <f t="shared" si="11"/>
        <v>0</v>
      </c>
    </row>
    <row r="16" spans="1:26" x14ac:dyDescent="0.3">
      <c r="A16" s="74" t="s">
        <v>138</v>
      </c>
      <c r="B16" s="74" t="s">
        <v>137</v>
      </c>
      <c r="C16" s="70"/>
      <c r="D16" s="100">
        <v>39823.923611111109</v>
      </c>
      <c r="E16" s="100">
        <v>39824.246527777781</v>
      </c>
      <c r="F16" s="101">
        <v>9.375E-2</v>
      </c>
      <c r="G16" s="70"/>
      <c r="H16" s="70"/>
      <c r="I16" s="70"/>
      <c r="J16" s="98"/>
      <c r="K16" s="98"/>
      <c r="L16" s="97"/>
      <c r="N16" s="9" t="str">
        <f t="shared" si="0"/>
        <v/>
      </c>
      <c r="O16" s="9" t="str">
        <f t="shared" si="1"/>
        <v/>
      </c>
      <c r="P16" s="9" t="str">
        <f t="shared" si="2"/>
        <v/>
      </c>
      <c r="Q16" s="9" t="str">
        <f t="shared" si="3"/>
        <v/>
      </c>
      <c r="R16" s="9" t="str">
        <f t="shared" si="4"/>
        <v/>
      </c>
      <c r="S16" s="9" t="str">
        <f t="shared" si="5"/>
        <v/>
      </c>
      <c r="U16" s="96">
        <f t="shared" si="6"/>
        <v>0.22916666667151731</v>
      </c>
      <c r="V16" s="96">
        <f t="shared" si="7"/>
        <v>0</v>
      </c>
      <c r="W16" s="96">
        <f t="shared" si="8"/>
        <v>0</v>
      </c>
      <c r="X16" s="63">
        <f t="shared" si="9"/>
        <v>0</v>
      </c>
      <c r="Y16" s="63">
        <f t="shared" si="10"/>
        <v>0</v>
      </c>
      <c r="Z16" s="63">
        <f t="shared" si="11"/>
        <v>0</v>
      </c>
    </row>
    <row r="17" spans="1:26" x14ac:dyDescent="0.3">
      <c r="A17" s="74" t="s">
        <v>142</v>
      </c>
      <c r="B17" s="74" t="s">
        <v>141</v>
      </c>
      <c r="C17" s="70"/>
      <c r="D17" s="100">
        <v>39825.680555555555</v>
      </c>
      <c r="E17" s="100">
        <v>39826.305555555555</v>
      </c>
      <c r="F17" s="99">
        <v>6.25E-2</v>
      </c>
      <c r="G17" s="70"/>
      <c r="H17" s="70"/>
      <c r="I17" s="70"/>
      <c r="J17" s="98"/>
      <c r="K17" s="98"/>
      <c r="L17" s="97"/>
      <c r="N17" s="9" t="str">
        <f t="shared" si="0"/>
        <v/>
      </c>
      <c r="O17" s="9" t="str">
        <f t="shared" si="1"/>
        <v/>
      </c>
      <c r="P17" s="9" t="str">
        <f t="shared" si="2"/>
        <v/>
      </c>
      <c r="Q17" s="9" t="str">
        <f t="shared" si="3"/>
        <v/>
      </c>
      <c r="R17" s="9" t="str">
        <f t="shared" si="4"/>
        <v/>
      </c>
      <c r="S17" s="9" t="str">
        <f t="shared" si="5"/>
        <v/>
      </c>
      <c r="U17" s="96">
        <f t="shared" si="6"/>
        <v>0.5625</v>
      </c>
      <c r="V17" s="96">
        <f t="shared" si="7"/>
        <v>0</v>
      </c>
      <c r="W17" s="96">
        <f t="shared" si="8"/>
        <v>0</v>
      </c>
      <c r="X17" s="63">
        <f t="shared" si="9"/>
        <v>0</v>
      </c>
      <c r="Y17" s="63">
        <f t="shared" si="10"/>
        <v>0</v>
      </c>
      <c r="Z17" s="63">
        <f t="shared" si="11"/>
        <v>0</v>
      </c>
    </row>
    <row r="18" spans="1:26" x14ac:dyDescent="0.3">
      <c r="A18" s="74" t="s">
        <v>132</v>
      </c>
      <c r="B18" s="74" t="s">
        <v>131</v>
      </c>
      <c r="C18" s="70"/>
      <c r="D18" s="100">
        <v>39823.756944444445</v>
      </c>
      <c r="E18" s="100">
        <v>39824.355555555558</v>
      </c>
      <c r="F18" s="99">
        <v>4.8611111111111112E-2</v>
      </c>
      <c r="G18" s="70"/>
      <c r="H18" s="70"/>
      <c r="I18" s="70"/>
      <c r="J18" s="98"/>
      <c r="K18" s="98"/>
      <c r="L18" s="97"/>
      <c r="N18" s="9" t="str">
        <f t="shared" si="0"/>
        <v/>
      </c>
      <c r="O18" s="9" t="str">
        <f t="shared" si="1"/>
        <v/>
      </c>
      <c r="P18" s="9" t="str">
        <f t="shared" si="2"/>
        <v/>
      </c>
      <c r="Q18" s="9" t="str">
        <f t="shared" si="3"/>
        <v/>
      </c>
      <c r="R18" s="9" t="str">
        <f t="shared" si="4"/>
        <v/>
      </c>
      <c r="S18" s="9" t="str">
        <f t="shared" si="5"/>
        <v/>
      </c>
      <c r="U18" s="96">
        <f t="shared" si="6"/>
        <v>0.55000000000129345</v>
      </c>
      <c r="V18" s="96">
        <f t="shared" si="7"/>
        <v>0</v>
      </c>
      <c r="W18" s="96">
        <f t="shared" si="8"/>
        <v>0</v>
      </c>
      <c r="X18" s="63">
        <f t="shared" si="9"/>
        <v>0</v>
      </c>
      <c r="Y18" s="63">
        <f t="shared" si="10"/>
        <v>0</v>
      </c>
      <c r="Z18" s="63">
        <f t="shared" si="11"/>
        <v>0</v>
      </c>
    </row>
    <row r="19" spans="1:26" x14ac:dyDescent="0.3">
      <c r="A19" s="74" t="s">
        <v>148</v>
      </c>
      <c r="B19" s="74" t="s">
        <v>147</v>
      </c>
      <c r="C19" s="70"/>
      <c r="D19" s="100">
        <v>39824.954861111109</v>
      </c>
      <c r="E19" s="100">
        <v>39825.322916666664</v>
      </c>
      <c r="F19" s="99">
        <v>0.11805555555555557</v>
      </c>
      <c r="G19" s="70"/>
      <c r="H19" s="70"/>
      <c r="I19" s="70"/>
      <c r="J19" s="98"/>
      <c r="K19" s="98"/>
      <c r="L19" s="97"/>
      <c r="N19" s="9" t="str">
        <f t="shared" si="0"/>
        <v/>
      </c>
      <c r="O19" s="9" t="str">
        <f t="shared" si="1"/>
        <v/>
      </c>
      <c r="P19" s="9" t="str">
        <f t="shared" si="2"/>
        <v/>
      </c>
      <c r="Q19" s="9" t="str">
        <f t="shared" si="3"/>
        <v/>
      </c>
      <c r="R19" s="9" t="str">
        <f t="shared" si="4"/>
        <v/>
      </c>
      <c r="S19" s="9" t="str">
        <f t="shared" si="5"/>
        <v/>
      </c>
      <c r="U19" s="96">
        <f t="shared" si="6"/>
        <v>0.24999999999919154</v>
      </c>
      <c r="V19" s="96">
        <f t="shared" si="7"/>
        <v>0</v>
      </c>
      <c r="W19" s="96">
        <f t="shared" si="8"/>
        <v>0</v>
      </c>
      <c r="X19" s="63">
        <f t="shared" si="9"/>
        <v>0</v>
      </c>
      <c r="Y19" s="63">
        <f t="shared" si="10"/>
        <v>0</v>
      </c>
      <c r="Z19" s="63">
        <f t="shared" si="11"/>
        <v>0</v>
      </c>
    </row>
    <row r="20" spans="1:26" x14ac:dyDescent="0.3">
      <c r="A20" s="74" t="s">
        <v>140</v>
      </c>
      <c r="B20" s="74" t="s">
        <v>139</v>
      </c>
      <c r="C20" s="70"/>
      <c r="D20" s="100">
        <v>39823.295138888891</v>
      </c>
      <c r="E20" s="100">
        <v>39823.854166666664</v>
      </c>
      <c r="F20" s="99">
        <v>2.4305555555555556E-2</v>
      </c>
      <c r="G20" s="70"/>
      <c r="H20" s="70"/>
      <c r="I20" s="70"/>
      <c r="J20" s="98"/>
      <c r="K20" s="98"/>
      <c r="L20" s="97"/>
      <c r="N20" s="9" t="str">
        <f t="shared" si="0"/>
        <v/>
      </c>
      <c r="O20" s="9" t="str">
        <f t="shared" si="1"/>
        <v/>
      </c>
      <c r="P20" s="9" t="str">
        <f t="shared" si="2"/>
        <v/>
      </c>
      <c r="Q20" s="9" t="str">
        <f t="shared" si="3"/>
        <v/>
      </c>
      <c r="R20" s="9" t="str">
        <f t="shared" si="4"/>
        <v/>
      </c>
      <c r="S20" s="9" t="str">
        <f t="shared" si="5"/>
        <v/>
      </c>
      <c r="U20" s="96">
        <f t="shared" si="6"/>
        <v>0.53472222221818</v>
      </c>
      <c r="V20" s="96">
        <f t="shared" si="7"/>
        <v>0</v>
      </c>
      <c r="W20" s="96">
        <f t="shared" si="8"/>
        <v>0</v>
      </c>
      <c r="X20" s="63">
        <f t="shared" si="9"/>
        <v>0</v>
      </c>
      <c r="Y20" s="63">
        <f t="shared" si="10"/>
        <v>0</v>
      </c>
      <c r="Z20" s="63">
        <f t="shared" si="11"/>
        <v>0</v>
      </c>
    </row>
    <row r="21" spans="1:26" x14ac:dyDescent="0.3">
      <c r="A21" s="74" t="s">
        <v>146</v>
      </c>
      <c r="B21" s="74" t="s">
        <v>145</v>
      </c>
      <c r="C21" s="70"/>
      <c r="D21" s="100">
        <v>39825.263888888891</v>
      </c>
      <c r="E21" s="100">
        <v>39825.649305555555</v>
      </c>
      <c r="F21" s="99">
        <v>6.25E-2</v>
      </c>
      <c r="G21" s="70"/>
      <c r="H21" s="70"/>
      <c r="I21" s="70"/>
      <c r="J21" s="98"/>
      <c r="K21" s="98"/>
      <c r="L21" s="97"/>
      <c r="N21" s="9" t="str">
        <f t="shared" si="0"/>
        <v/>
      </c>
      <c r="O21" s="9" t="str">
        <f t="shared" si="1"/>
        <v/>
      </c>
      <c r="P21" s="9" t="str">
        <f t="shared" si="2"/>
        <v/>
      </c>
      <c r="Q21" s="9" t="str">
        <f t="shared" si="3"/>
        <v/>
      </c>
      <c r="R21" s="9" t="str">
        <f t="shared" si="4"/>
        <v/>
      </c>
      <c r="S21" s="9" t="str">
        <f t="shared" si="5"/>
        <v/>
      </c>
      <c r="U21" s="96">
        <f t="shared" si="6"/>
        <v>0.32291666666424135</v>
      </c>
      <c r="V21" s="96">
        <f t="shared" si="7"/>
        <v>0</v>
      </c>
      <c r="W21" s="96">
        <f t="shared" si="8"/>
        <v>0</v>
      </c>
      <c r="X21" s="63">
        <f t="shared" si="9"/>
        <v>0</v>
      </c>
      <c r="Y21" s="63">
        <f t="shared" si="10"/>
        <v>0</v>
      </c>
      <c r="Z21" s="63">
        <f t="shared" si="11"/>
        <v>0</v>
      </c>
    </row>
    <row r="22" spans="1:26" x14ac:dyDescent="0.3">
      <c r="A22" s="74" t="s">
        <v>134</v>
      </c>
      <c r="B22" s="74" t="s">
        <v>133</v>
      </c>
      <c r="C22" s="70"/>
      <c r="D22" s="100">
        <v>39823.295138888891</v>
      </c>
      <c r="E22" s="100">
        <v>39823.854166666664</v>
      </c>
      <c r="F22" s="99">
        <v>3.125E-2</v>
      </c>
      <c r="G22" s="70"/>
      <c r="H22" s="70"/>
      <c r="I22" s="70"/>
      <c r="J22" s="98"/>
      <c r="K22" s="98"/>
      <c r="L22" s="97"/>
      <c r="N22" s="9" t="str">
        <f t="shared" si="0"/>
        <v/>
      </c>
      <c r="O22" s="9" t="str">
        <f t="shared" si="1"/>
        <v/>
      </c>
      <c r="P22" s="9" t="str">
        <f t="shared" si="2"/>
        <v/>
      </c>
      <c r="Q22" s="9" t="str">
        <f t="shared" si="3"/>
        <v/>
      </c>
      <c r="R22" s="9" t="str">
        <f t="shared" si="4"/>
        <v/>
      </c>
      <c r="S22" s="9" t="str">
        <f t="shared" si="5"/>
        <v/>
      </c>
      <c r="U22" s="96">
        <f t="shared" si="6"/>
        <v>0.52777777777373558</v>
      </c>
      <c r="V22" s="96">
        <f t="shared" si="7"/>
        <v>0</v>
      </c>
      <c r="W22" s="96">
        <f t="shared" si="8"/>
        <v>0</v>
      </c>
      <c r="X22" s="63">
        <f t="shared" si="9"/>
        <v>0</v>
      </c>
      <c r="Y22" s="63">
        <f t="shared" si="10"/>
        <v>0</v>
      </c>
      <c r="Z22" s="63">
        <f t="shared" si="11"/>
        <v>0</v>
      </c>
    </row>
    <row r="23" spans="1:26" x14ac:dyDescent="0.3">
      <c r="A23" s="74" t="s">
        <v>144</v>
      </c>
      <c r="B23" s="74" t="s">
        <v>143</v>
      </c>
      <c r="C23" s="70"/>
      <c r="D23" s="100">
        <v>39825.263888888891</v>
      </c>
      <c r="E23" s="100">
        <v>39825.815972222219</v>
      </c>
      <c r="F23" s="99">
        <v>2.4305555555555556E-2</v>
      </c>
      <c r="G23" s="70"/>
      <c r="H23" s="70"/>
      <c r="I23" s="70"/>
      <c r="J23" s="98"/>
      <c r="K23" s="98"/>
      <c r="L23" s="97"/>
      <c r="N23" s="9" t="str">
        <f t="shared" si="0"/>
        <v/>
      </c>
      <c r="O23" s="9" t="str">
        <f t="shared" si="1"/>
        <v/>
      </c>
      <c r="P23" s="9" t="str">
        <f t="shared" si="2"/>
        <v/>
      </c>
      <c r="Q23" s="9" t="str">
        <f t="shared" si="3"/>
        <v/>
      </c>
      <c r="R23" s="9" t="str">
        <f t="shared" si="4"/>
        <v/>
      </c>
      <c r="S23" s="9" t="str">
        <f t="shared" si="5"/>
        <v/>
      </c>
      <c r="U23" s="96">
        <f t="shared" si="6"/>
        <v>0.52777777777292711</v>
      </c>
      <c r="V23" s="96">
        <f t="shared" si="7"/>
        <v>0</v>
      </c>
      <c r="W23" s="96">
        <f t="shared" si="8"/>
        <v>0</v>
      </c>
      <c r="X23" s="63">
        <f t="shared" si="9"/>
        <v>0</v>
      </c>
      <c r="Y23" s="63">
        <f t="shared" si="10"/>
        <v>0</v>
      </c>
      <c r="Z23" s="63">
        <f t="shared" si="11"/>
        <v>0</v>
      </c>
    </row>
    <row r="24" spans="1:26" x14ac:dyDescent="0.3">
      <c r="A24" s="74" t="s">
        <v>152</v>
      </c>
      <c r="B24" s="74" t="s">
        <v>151</v>
      </c>
      <c r="C24" s="70"/>
      <c r="D24" s="100">
        <v>39825.263888888891</v>
      </c>
      <c r="E24" s="100">
        <v>39825.815972222219</v>
      </c>
      <c r="F24" s="99">
        <v>2.4305555555555556E-2</v>
      </c>
      <c r="G24" s="70"/>
      <c r="H24" s="70"/>
      <c r="I24" s="70"/>
      <c r="J24" s="98"/>
      <c r="K24" s="98"/>
      <c r="L24" s="97"/>
      <c r="N24" s="9" t="str">
        <f t="shared" si="0"/>
        <v/>
      </c>
      <c r="O24" s="9" t="str">
        <f t="shared" si="1"/>
        <v/>
      </c>
      <c r="P24" s="9" t="str">
        <f t="shared" si="2"/>
        <v/>
      </c>
      <c r="Q24" s="9" t="str">
        <f t="shared" si="3"/>
        <v/>
      </c>
      <c r="R24" s="9" t="str">
        <f t="shared" si="4"/>
        <v/>
      </c>
      <c r="S24" s="9" t="str">
        <f t="shared" si="5"/>
        <v/>
      </c>
      <c r="U24" s="96">
        <f t="shared" si="6"/>
        <v>0.52777777777292711</v>
      </c>
      <c r="V24" s="96">
        <f t="shared" si="7"/>
        <v>0</v>
      </c>
      <c r="W24" s="96">
        <f t="shared" si="8"/>
        <v>0</v>
      </c>
      <c r="X24" s="63">
        <f t="shared" si="9"/>
        <v>0</v>
      </c>
      <c r="Y24" s="63">
        <f t="shared" si="10"/>
        <v>0</v>
      </c>
      <c r="Z24" s="63">
        <f t="shared" si="11"/>
        <v>0</v>
      </c>
    </row>
    <row r="25" spans="1:26" x14ac:dyDescent="0.3">
      <c r="A25" s="74" t="s">
        <v>150</v>
      </c>
      <c r="B25" s="74" t="s">
        <v>149</v>
      </c>
      <c r="C25" s="70"/>
      <c r="D25" s="100">
        <v>39825.263888888891</v>
      </c>
      <c r="E25" s="100">
        <v>39825.607638888891</v>
      </c>
      <c r="F25" s="99">
        <v>2.4305555555555556E-2</v>
      </c>
      <c r="G25" s="70"/>
      <c r="H25" s="70"/>
      <c r="I25" s="70"/>
      <c r="J25" s="98"/>
      <c r="K25" s="98"/>
      <c r="L25" s="97"/>
      <c r="N25" s="9" t="str">
        <f t="shared" si="0"/>
        <v/>
      </c>
      <c r="O25" s="9" t="str">
        <f t="shared" si="1"/>
        <v/>
      </c>
      <c r="P25" s="9" t="str">
        <f t="shared" si="2"/>
        <v/>
      </c>
      <c r="Q25" s="9" t="str">
        <f t="shared" si="3"/>
        <v/>
      </c>
      <c r="R25" s="9" t="str">
        <f t="shared" si="4"/>
        <v/>
      </c>
      <c r="S25" s="9" t="str">
        <f t="shared" si="5"/>
        <v/>
      </c>
      <c r="U25" s="96">
        <f t="shared" si="6"/>
        <v>0.31944444444444442</v>
      </c>
      <c r="V25" s="96">
        <f t="shared" si="7"/>
        <v>0</v>
      </c>
      <c r="W25" s="96">
        <f t="shared" si="8"/>
        <v>0</v>
      </c>
      <c r="X25" s="63">
        <f t="shared" si="9"/>
        <v>0</v>
      </c>
      <c r="Y25" s="63">
        <f t="shared" si="10"/>
        <v>0</v>
      </c>
      <c r="Z25" s="63">
        <f t="shared" si="11"/>
        <v>0</v>
      </c>
    </row>
    <row r="26" spans="1:26" x14ac:dyDescent="0.3">
      <c r="A26" s="74" t="s">
        <v>138</v>
      </c>
      <c r="B26" s="74" t="s">
        <v>137</v>
      </c>
      <c r="C26" s="70"/>
      <c r="D26" s="100">
        <v>39824.304166666669</v>
      </c>
      <c r="E26" s="100">
        <v>39824.779861111114</v>
      </c>
      <c r="F26" s="99">
        <v>2.4305555555555556E-2</v>
      </c>
      <c r="G26" s="70"/>
      <c r="H26" s="70"/>
      <c r="I26" s="70"/>
      <c r="J26" s="98"/>
      <c r="K26" s="98"/>
      <c r="L26" s="97"/>
      <c r="N26" s="9" t="str">
        <f t="shared" si="0"/>
        <v/>
      </c>
      <c r="O26" s="9" t="str">
        <f t="shared" si="1"/>
        <v/>
      </c>
      <c r="P26" s="9" t="str">
        <f t="shared" si="2"/>
        <v/>
      </c>
      <c r="Q26" s="9" t="str">
        <f t="shared" si="3"/>
        <v/>
      </c>
      <c r="R26" s="9" t="str">
        <f t="shared" si="4"/>
        <v/>
      </c>
      <c r="S26" s="9" t="str">
        <f t="shared" si="5"/>
        <v/>
      </c>
      <c r="U26" s="96">
        <f t="shared" si="6"/>
        <v>0.4513888888896973</v>
      </c>
      <c r="V26" s="96">
        <f t="shared" si="7"/>
        <v>0</v>
      </c>
      <c r="W26" s="96">
        <f t="shared" si="8"/>
        <v>0</v>
      </c>
      <c r="X26" s="63">
        <f t="shared" si="9"/>
        <v>0</v>
      </c>
      <c r="Y26" s="63">
        <f t="shared" si="10"/>
        <v>0</v>
      </c>
      <c r="Z26" s="63">
        <f t="shared" si="11"/>
        <v>0</v>
      </c>
    </row>
    <row r="27" spans="1:26" x14ac:dyDescent="0.3">
      <c r="A27" s="74" t="s">
        <v>148</v>
      </c>
      <c r="B27" s="74" t="s">
        <v>147</v>
      </c>
      <c r="C27" s="70"/>
      <c r="D27" s="100">
        <v>39823.304166666669</v>
      </c>
      <c r="E27" s="100">
        <v>39823.779861111114</v>
      </c>
      <c r="F27" s="99">
        <v>2.7777777777777776E-2</v>
      </c>
      <c r="G27" s="70"/>
      <c r="H27" s="70"/>
      <c r="I27" s="70"/>
      <c r="J27" s="98"/>
      <c r="K27" s="98"/>
      <c r="L27" s="97"/>
      <c r="N27" s="9" t="str">
        <f t="shared" si="0"/>
        <v/>
      </c>
      <c r="O27" s="9" t="str">
        <f t="shared" si="1"/>
        <v/>
      </c>
      <c r="P27" s="9" t="str">
        <f t="shared" si="2"/>
        <v/>
      </c>
      <c r="Q27" s="9" t="str">
        <f t="shared" si="3"/>
        <v/>
      </c>
      <c r="R27" s="9" t="str">
        <f t="shared" si="4"/>
        <v/>
      </c>
      <c r="S27" s="9" t="str">
        <f t="shared" si="5"/>
        <v/>
      </c>
      <c r="U27" s="96">
        <f t="shared" si="6"/>
        <v>0.44791666666747509</v>
      </c>
      <c r="V27" s="96">
        <f t="shared" si="7"/>
        <v>0</v>
      </c>
      <c r="W27" s="96">
        <f t="shared" si="8"/>
        <v>0</v>
      </c>
      <c r="X27" s="63">
        <f t="shared" si="9"/>
        <v>0</v>
      </c>
      <c r="Y27" s="63">
        <f t="shared" si="10"/>
        <v>0</v>
      </c>
      <c r="Z27" s="63">
        <f t="shared" si="11"/>
        <v>0</v>
      </c>
    </row>
    <row r="28" spans="1:26" x14ac:dyDescent="0.3">
      <c r="A28" s="74" t="s">
        <v>142</v>
      </c>
      <c r="B28" s="74" t="s">
        <v>141</v>
      </c>
      <c r="C28" s="70"/>
      <c r="D28" s="100">
        <v>39824.304166666669</v>
      </c>
      <c r="E28" s="100">
        <v>39824.779861111114</v>
      </c>
      <c r="F28" s="99">
        <v>3.125E-2</v>
      </c>
      <c r="G28" s="70"/>
      <c r="H28" s="70"/>
      <c r="I28" s="70"/>
      <c r="J28" s="98"/>
      <c r="K28" s="98"/>
      <c r="L28" s="97"/>
      <c r="N28" s="9" t="str">
        <f t="shared" si="0"/>
        <v/>
      </c>
      <c r="O28" s="9" t="str">
        <f t="shared" si="1"/>
        <v/>
      </c>
      <c r="P28" s="9" t="str">
        <f t="shared" si="2"/>
        <v/>
      </c>
      <c r="Q28" s="9" t="str">
        <f t="shared" si="3"/>
        <v/>
      </c>
      <c r="R28" s="9" t="str">
        <f t="shared" si="4"/>
        <v/>
      </c>
      <c r="S28" s="9" t="str">
        <f t="shared" si="5"/>
        <v/>
      </c>
      <c r="U28" s="96">
        <f t="shared" si="6"/>
        <v>0.44444444444525288</v>
      </c>
      <c r="V28" s="96">
        <f t="shared" si="7"/>
        <v>0</v>
      </c>
      <c r="W28" s="96">
        <f t="shared" si="8"/>
        <v>0</v>
      </c>
      <c r="X28" s="63">
        <f t="shared" si="9"/>
        <v>0</v>
      </c>
      <c r="Y28" s="63">
        <f t="shared" si="10"/>
        <v>0</v>
      </c>
      <c r="Z28" s="63">
        <f t="shared" si="11"/>
        <v>0</v>
      </c>
    </row>
    <row r="29" spans="1:26" x14ac:dyDescent="0.3">
      <c r="A29" s="74" t="s">
        <v>126</v>
      </c>
      <c r="B29" s="74" t="s">
        <v>125</v>
      </c>
      <c r="C29" s="70"/>
      <c r="D29" s="100">
        <v>39826.263888888891</v>
      </c>
      <c r="E29" s="100">
        <v>39826.482638888891</v>
      </c>
      <c r="F29" s="99">
        <v>2.4305555555555556E-2</v>
      </c>
      <c r="G29" s="70"/>
      <c r="H29" s="70"/>
      <c r="I29" s="70"/>
      <c r="J29" s="98"/>
      <c r="K29" s="98"/>
      <c r="L29" s="97"/>
      <c r="N29" s="9" t="str">
        <f t="shared" si="0"/>
        <v/>
      </c>
      <c r="O29" s="9" t="str">
        <f t="shared" si="1"/>
        <v/>
      </c>
      <c r="P29" s="9" t="str">
        <f t="shared" si="2"/>
        <v/>
      </c>
      <c r="Q29" s="9" t="str">
        <f t="shared" si="3"/>
        <v/>
      </c>
      <c r="R29" s="9" t="str">
        <f t="shared" si="4"/>
        <v/>
      </c>
      <c r="S29" s="9" t="str">
        <f t="shared" si="5"/>
        <v/>
      </c>
      <c r="U29" s="96">
        <f t="shared" si="6"/>
        <v>0.19444444444444445</v>
      </c>
      <c r="V29" s="96">
        <f t="shared" si="7"/>
        <v>0</v>
      </c>
      <c r="W29" s="96">
        <f t="shared" si="8"/>
        <v>0</v>
      </c>
      <c r="X29" s="63">
        <f t="shared" si="9"/>
        <v>0</v>
      </c>
      <c r="Y29" s="63">
        <f t="shared" si="10"/>
        <v>0</v>
      </c>
      <c r="Z29" s="63">
        <f t="shared" si="11"/>
        <v>0</v>
      </c>
    </row>
    <row r="30" spans="1:26" x14ac:dyDescent="0.3">
      <c r="A30" s="74" t="s">
        <v>128</v>
      </c>
      <c r="B30" s="74" t="s">
        <v>127</v>
      </c>
      <c r="C30" s="70"/>
      <c r="D30" s="100">
        <v>39826.263888888891</v>
      </c>
      <c r="E30" s="100">
        <v>39826.732638888891</v>
      </c>
      <c r="F30" s="99">
        <v>3.4722222222222224E-2</v>
      </c>
      <c r="G30" s="70"/>
      <c r="H30" s="70"/>
      <c r="I30" s="70"/>
      <c r="J30" s="98"/>
      <c r="K30" s="98"/>
      <c r="L30" s="97"/>
      <c r="N30" s="9" t="str">
        <f t="shared" si="0"/>
        <v/>
      </c>
      <c r="O30" s="9" t="str">
        <f t="shared" si="1"/>
        <v/>
      </c>
      <c r="P30" s="9" t="str">
        <f t="shared" si="2"/>
        <v/>
      </c>
      <c r="Q30" s="9" t="str">
        <f t="shared" si="3"/>
        <v/>
      </c>
      <c r="R30" s="9" t="str">
        <f t="shared" si="4"/>
        <v/>
      </c>
      <c r="S30" s="9" t="str">
        <f t="shared" si="5"/>
        <v/>
      </c>
      <c r="U30" s="96">
        <f t="shared" si="6"/>
        <v>0.43402777777777779</v>
      </c>
      <c r="V30" s="96">
        <f t="shared" si="7"/>
        <v>0</v>
      </c>
      <c r="W30" s="96">
        <f t="shared" si="8"/>
        <v>0</v>
      </c>
      <c r="X30" s="63">
        <f t="shared" si="9"/>
        <v>0</v>
      </c>
      <c r="Y30" s="63">
        <f t="shared" si="10"/>
        <v>0</v>
      </c>
      <c r="Z30" s="63">
        <f t="shared" si="11"/>
        <v>0</v>
      </c>
    </row>
    <row r="31" spans="1:26" x14ac:dyDescent="0.3">
      <c r="A31" s="74" t="s">
        <v>124</v>
      </c>
      <c r="B31" s="74" t="s">
        <v>82</v>
      </c>
      <c r="C31" s="70"/>
      <c r="D31" s="100">
        <v>39826.263888888891</v>
      </c>
      <c r="E31" s="100">
        <v>39826.482638888891</v>
      </c>
      <c r="F31" s="99">
        <v>3.4722222222222224E-2</v>
      </c>
      <c r="G31" s="70"/>
      <c r="H31" s="70"/>
      <c r="I31" s="70"/>
      <c r="J31" s="98"/>
      <c r="K31" s="98"/>
      <c r="L31" s="97"/>
      <c r="N31" s="9" t="str">
        <f t="shared" si="0"/>
        <v/>
      </c>
      <c r="O31" s="9" t="str">
        <f t="shared" si="1"/>
        <v/>
      </c>
      <c r="P31" s="9" t="str">
        <f t="shared" si="2"/>
        <v/>
      </c>
      <c r="Q31" s="9" t="str">
        <f t="shared" si="3"/>
        <v/>
      </c>
      <c r="R31" s="9" t="str">
        <f t="shared" si="4"/>
        <v/>
      </c>
      <c r="S31" s="9" t="str">
        <f t="shared" si="5"/>
        <v/>
      </c>
      <c r="U31" s="96">
        <f t="shared" si="6"/>
        <v>0.18402777777777779</v>
      </c>
      <c r="V31" s="96">
        <f t="shared" si="7"/>
        <v>0</v>
      </c>
      <c r="W31" s="96">
        <f t="shared" si="8"/>
        <v>0</v>
      </c>
      <c r="X31" s="63">
        <f t="shared" si="9"/>
        <v>0</v>
      </c>
      <c r="Y31" s="63">
        <f t="shared" si="10"/>
        <v>0</v>
      </c>
      <c r="Z31" s="63">
        <f t="shared" si="11"/>
        <v>0</v>
      </c>
    </row>
    <row r="32" spans="1:26" x14ac:dyDescent="0.3">
      <c r="A32" s="74" t="s">
        <v>142</v>
      </c>
      <c r="B32" s="74" t="s">
        <v>141</v>
      </c>
      <c r="C32" s="70"/>
      <c r="D32" s="100">
        <v>39823.304166666669</v>
      </c>
      <c r="E32" s="100">
        <v>39823.779861111114</v>
      </c>
      <c r="F32" s="99">
        <v>5.2083333333333336E-2</v>
      </c>
      <c r="G32" s="70"/>
      <c r="H32" s="70"/>
      <c r="I32" s="70"/>
      <c r="J32" s="98"/>
      <c r="K32" s="98"/>
      <c r="L32" s="97"/>
      <c r="N32" s="9" t="str">
        <f t="shared" si="0"/>
        <v/>
      </c>
      <c r="O32" s="9" t="str">
        <f t="shared" si="1"/>
        <v/>
      </c>
      <c r="P32" s="9" t="str">
        <f t="shared" si="2"/>
        <v/>
      </c>
      <c r="Q32" s="9" t="str">
        <f t="shared" si="3"/>
        <v/>
      </c>
      <c r="R32" s="9" t="str">
        <f t="shared" si="4"/>
        <v/>
      </c>
      <c r="S32" s="9" t="str">
        <f t="shared" si="5"/>
        <v/>
      </c>
      <c r="U32" s="96">
        <f t="shared" si="6"/>
        <v>0.42361111111191957</v>
      </c>
      <c r="V32" s="96">
        <f t="shared" si="7"/>
        <v>0</v>
      </c>
      <c r="W32" s="96">
        <f t="shared" si="8"/>
        <v>0</v>
      </c>
      <c r="X32" s="63">
        <f t="shared" si="9"/>
        <v>0</v>
      </c>
      <c r="Y32" s="63">
        <f t="shared" si="10"/>
        <v>0</v>
      </c>
      <c r="Z32" s="63">
        <f t="shared" si="11"/>
        <v>0</v>
      </c>
    </row>
    <row r="33" spans="1:26" x14ac:dyDescent="0.3">
      <c r="A33" s="74" t="s">
        <v>136</v>
      </c>
      <c r="B33" s="74" t="s">
        <v>135</v>
      </c>
      <c r="C33" s="70"/>
      <c r="D33" s="100">
        <v>39824.304166666669</v>
      </c>
      <c r="E33" s="100">
        <v>39824.696527777778</v>
      </c>
      <c r="F33" s="99">
        <v>6.25E-2</v>
      </c>
      <c r="G33" s="70"/>
      <c r="H33" s="70"/>
      <c r="I33" s="70"/>
      <c r="J33" s="98"/>
      <c r="K33" s="98"/>
      <c r="L33" s="97"/>
      <c r="N33" s="9" t="str">
        <f t="shared" si="0"/>
        <v/>
      </c>
      <c r="O33" s="9" t="str">
        <f t="shared" si="1"/>
        <v/>
      </c>
      <c r="P33" s="9" t="str">
        <f t="shared" si="2"/>
        <v/>
      </c>
      <c r="Q33" s="9" t="str">
        <f t="shared" si="3"/>
        <v/>
      </c>
      <c r="R33" s="9" t="str">
        <f t="shared" si="4"/>
        <v/>
      </c>
      <c r="S33" s="9" t="str">
        <f t="shared" si="5"/>
        <v/>
      </c>
      <c r="U33" s="96">
        <f t="shared" si="6"/>
        <v>0.32986111110949423</v>
      </c>
      <c r="V33" s="96">
        <f t="shared" si="7"/>
        <v>0</v>
      </c>
      <c r="W33" s="96">
        <f t="shared" si="8"/>
        <v>0</v>
      </c>
      <c r="X33" s="63">
        <f t="shared" si="9"/>
        <v>0</v>
      </c>
      <c r="Y33" s="63">
        <f t="shared" si="10"/>
        <v>0</v>
      </c>
      <c r="Z33" s="63">
        <f t="shared" si="11"/>
        <v>0</v>
      </c>
    </row>
    <row r="34" spans="1:26" x14ac:dyDescent="0.3">
      <c r="A34" s="74" t="s">
        <v>138</v>
      </c>
      <c r="B34" s="74" t="s">
        <v>137</v>
      </c>
      <c r="C34" s="70"/>
      <c r="D34" s="100">
        <v>39827.295138888891</v>
      </c>
      <c r="E34" s="100">
        <v>39827.649305555555</v>
      </c>
      <c r="F34" s="99">
        <v>2.4305555555555556E-2</v>
      </c>
      <c r="G34" s="70"/>
      <c r="H34" s="70"/>
      <c r="I34" s="70"/>
      <c r="J34" s="98"/>
      <c r="K34" s="98"/>
      <c r="L34" s="97"/>
      <c r="N34" s="9" t="str">
        <f t="shared" si="0"/>
        <v/>
      </c>
      <c r="O34" s="9" t="str">
        <f t="shared" si="1"/>
        <v/>
      </c>
      <c r="P34" s="9" t="str">
        <f t="shared" si="2"/>
        <v/>
      </c>
      <c r="Q34" s="9" t="str">
        <f t="shared" si="3"/>
        <v/>
      </c>
      <c r="R34" s="9" t="str">
        <f t="shared" si="4"/>
        <v/>
      </c>
      <c r="S34" s="9" t="str">
        <f t="shared" si="5"/>
        <v/>
      </c>
      <c r="U34" s="96">
        <f t="shared" si="6"/>
        <v>0.32986111110868577</v>
      </c>
      <c r="V34" s="96">
        <f t="shared" si="7"/>
        <v>0</v>
      </c>
      <c r="W34" s="96">
        <f t="shared" si="8"/>
        <v>0</v>
      </c>
      <c r="X34" s="63">
        <f t="shared" si="9"/>
        <v>0</v>
      </c>
      <c r="Y34" s="63">
        <f t="shared" si="10"/>
        <v>0</v>
      </c>
      <c r="Z34" s="63">
        <f t="shared" si="11"/>
        <v>0</v>
      </c>
    </row>
    <row r="35" spans="1:26" x14ac:dyDescent="0.3">
      <c r="A35" s="74" t="s">
        <v>134</v>
      </c>
      <c r="B35" s="74" t="s">
        <v>133</v>
      </c>
      <c r="C35" s="70"/>
      <c r="D35" s="100">
        <v>39827.295138888891</v>
      </c>
      <c r="E35" s="100">
        <v>39827.607638888891</v>
      </c>
      <c r="F35" s="99">
        <v>2.7777777777777776E-2</v>
      </c>
      <c r="G35" s="70"/>
      <c r="H35" s="70"/>
      <c r="I35" s="70"/>
      <c r="J35" s="98"/>
      <c r="K35" s="98"/>
      <c r="L35" s="97"/>
      <c r="N35" s="9" t="str">
        <f t="shared" si="0"/>
        <v/>
      </c>
      <c r="O35" s="9" t="str">
        <f t="shared" si="1"/>
        <v/>
      </c>
      <c r="P35" s="9" t="str">
        <f t="shared" si="2"/>
        <v/>
      </c>
      <c r="Q35" s="9" t="str">
        <f t="shared" si="3"/>
        <v/>
      </c>
      <c r="R35" s="9" t="str">
        <f t="shared" si="4"/>
        <v/>
      </c>
      <c r="S35" s="9" t="str">
        <f t="shared" si="5"/>
        <v/>
      </c>
      <c r="U35" s="96">
        <f t="shared" si="6"/>
        <v>0.28472222222222221</v>
      </c>
      <c r="V35" s="96">
        <f t="shared" si="7"/>
        <v>0</v>
      </c>
      <c r="W35" s="96">
        <f t="shared" si="8"/>
        <v>0</v>
      </c>
      <c r="X35" s="63">
        <f t="shared" si="9"/>
        <v>0</v>
      </c>
      <c r="Y35" s="63">
        <f t="shared" si="10"/>
        <v>0</v>
      </c>
      <c r="Z35" s="63">
        <f t="shared" si="11"/>
        <v>0</v>
      </c>
    </row>
    <row r="36" spans="1:26" x14ac:dyDescent="0.3">
      <c r="A36" s="74" t="s">
        <v>148</v>
      </c>
      <c r="B36" s="74" t="s">
        <v>147</v>
      </c>
      <c r="C36" s="70"/>
      <c r="D36" s="100">
        <v>39827.295138888891</v>
      </c>
      <c r="E36" s="100">
        <v>39827.65625</v>
      </c>
      <c r="F36" s="99">
        <v>2.7777777777777776E-2</v>
      </c>
      <c r="G36" s="70"/>
      <c r="H36" s="70"/>
      <c r="I36" s="70"/>
      <c r="J36" s="98"/>
      <c r="K36" s="98"/>
      <c r="L36" s="97"/>
      <c r="N36" s="9" t="str">
        <f t="shared" si="0"/>
        <v/>
      </c>
      <c r="O36" s="9" t="str">
        <f t="shared" si="1"/>
        <v/>
      </c>
      <c r="P36" s="9" t="str">
        <f t="shared" si="2"/>
        <v/>
      </c>
      <c r="Q36" s="9" t="str">
        <f t="shared" si="3"/>
        <v/>
      </c>
      <c r="R36" s="9" t="str">
        <f t="shared" si="4"/>
        <v/>
      </c>
      <c r="S36" s="9" t="str">
        <f t="shared" si="5"/>
        <v/>
      </c>
      <c r="U36" s="96">
        <f t="shared" si="6"/>
        <v>0.33333333333171644</v>
      </c>
      <c r="V36" s="96">
        <f t="shared" si="7"/>
        <v>0</v>
      </c>
      <c r="W36" s="96">
        <f t="shared" si="8"/>
        <v>0</v>
      </c>
      <c r="X36" s="63">
        <f t="shared" si="9"/>
        <v>0</v>
      </c>
      <c r="Y36" s="63">
        <f t="shared" si="10"/>
        <v>0</v>
      </c>
      <c r="Z36" s="63">
        <f t="shared" si="11"/>
        <v>0</v>
      </c>
    </row>
    <row r="37" spans="1:26" x14ac:dyDescent="0.3">
      <c r="A37" s="74" t="s">
        <v>136</v>
      </c>
      <c r="B37" s="74" t="s">
        <v>135</v>
      </c>
      <c r="C37" s="70"/>
      <c r="D37" s="100">
        <v>39827.295138888891</v>
      </c>
      <c r="E37" s="100">
        <v>39827.677083333336</v>
      </c>
      <c r="F37" s="99">
        <v>6.9444444444444434E-2</v>
      </c>
      <c r="G37" s="70"/>
      <c r="H37" s="70"/>
      <c r="I37" s="70"/>
      <c r="J37" s="98"/>
      <c r="K37" s="98"/>
      <c r="L37" s="97"/>
      <c r="N37" s="9" t="str">
        <f t="shared" si="0"/>
        <v/>
      </c>
      <c r="O37" s="9" t="str">
        <f t="shared" si="1"/>
        <v/>
      </c>
      <c r="P37" s="9" t="str">
        <f t="shared" si="2"/>
        <v/>
      </c>
      <c r="Q37" s="9" t="str">
        <f t="shared" si="3"/>
        <v/>
      </c>
      <c r="R37" s="9" t="str">
        <f t="shared" si="4"/>
        <v/>
      </c>
      <c r="S37" s="9" t="str">
        <f t="shared" si="5"/>
        <v/>
      </c>
      <c r="U37" s="96">
        <f t="shared" si="6"/>
        <v>0.31250000000080846</v>
      </c>
      <c r="V37" s="96">
        <f t="shared" si="7"/>
        <v>0</v>
      </c>
      <c r="W37" s="96">
        <f t="shared" si="8"/>
        <v>0</v>
      </c>
      <c r="X37" s="63">
        <f t="shared" si="9"/>
        <v>0</v>
      </c>
      <c r="Y37" s="63">
        <f t="shared" si="10"/>
        <v>0</v>
      </c>
      <c r="Z37" s="63">
        <f t="shared" si="11"/>
        <v>0</v>
      </c>
    </row>
    <row r="38" spans="1:26" x14ac:dyDescent="0.3">
      <c r="A38" s="74" t="s">
        <v>124</v>
      </c>
      <c r="B38" s="74" t="s">
        <v>82</v>
      </c>
      <c r="C38" s="70"/>
      <c r="D38" s="100">
        <v>39827.305555555555</v>
      </c>
      <c r="E38" s="100">
        <v>39827.732638888891</v>
      </c>
      <c r="F38" s="99">
        <v>2.0833333333333332E-2</v>
      </c>
      <c r="G38" s="70"/>
      <c r="H38" s="70"/>
      <c r="I38" s="70"/>
      <c r="J38" s="98"/>
      <c r="K38" s="98"/>
      <c r="L38" s="97"/>
      <c r="N38" s="9" t="str">
        <f t="shared" si="0"/>
        <v/>
      </c>
      <c r="O38" s="9" t="str">
        <f t="shared" si="1"/>
        <v/>
      </c>
      <c r="P38" s="9" t="str">
        <f t="shared" si="2"/>
        <v/>
      </c>
      <c r="Q38" s="9" t="str">
        <f t="shared" si="3"/>
        <v/>
      </c>
      <c r="R38" s="9" t="str">
        <f t="shared" si="4"/>
        <v/>
      </c>
      <c r="S38" s="9" t="str">
        <f t="shared" si="5"/>
        <v/>
      </c>
      <c r="U38" s="96">
        <f t="shared" si="6"/>
        <v>0.40625000000242534</v>
      </c>
      <c r="V38" s="96">
        <f t="shared" si="7"/>
        <v>0</v>
      </c>
      <c r="W38" s="96">
        <f t="shared" si="8"/>
        <v>0</v>
      </c>
      <c r="X38" s="63">
        <f t="shared" si="9"/>
        <v>0</v>
      </c>
      <c r="Y38" s="63">
        <f t="shared" si="10"/>
        <v>0</v>
      </c>
      <c r="Z38" s="63">
        <f t="shared" si="11"/>
        <v>0</v>
      </c>
    </row>
    <row r="39" spans="1:26" x14ac:dyDescent="0.3">
      <c r="A39" s="74" t="s">
        <v>140</v>
      </c>
      <c r="B39" s="74" t="s">
        <v>139</v>
      </c>
      <c r="C39" s="70"/>
      <c r="D39" s="100">
        <v>39827.295138888891</v>
      </c>
      <c r="E39" s="100">
        <v>39827.732638888891</v>
      </c>
      <c r="F39" s="99">
        <v>3.125E-2</v>
      </c>
      <c r="G39" s="70"/>
      <c r="H39" s="70"/>
      <c r="I39" s="70"/>
      <c r="J39" s="98"/>
      <c r="K39" s="98"/>
      <c r="L39" s="97"/>
      <c r="N39" s="9" t="str">
        <f t="shared" si="0"/>
        <v/>
      </c>
      <c r="O39" s="9" t="str">
        <f t="shared" si="1"/>
        <v/>
      </c>
      <c r="P39" s="9" t="str">
        <f t="shared" si="2"/>
        <v/>
      </c>
      <c r="Q39" s="9" t="str">
        <f t="shared" si="3"/>
        <v/>
      </c>
      <c r="R39" s="9" t="str">
        <f t="shared" si="4"/>
        <v/>
      </c>
      <c r="S39" s="9" t="str">
        <f t="shared" si="5"/>
        <v/>
      </c>
      <c r="U39" s="96">
        <f t="shared" si="6"/>
        <v>0.40625</v>
      </c>
      <c r="V39" s="96">
        <f t="shared" si="7"/>
        <v>0</v>
      </c>
      <c r="W39" s="96">
        <f t="shared" si="8"/>
        <v>0</v>
      </c>
      <c r="X39" s="63">
        <f t="shared" si="9"/>
        <v>0</v>
      </c>
      <c r="Y39" s="63">
        <f t="shared" si="10"/>
        <v>0</v>
      </c>
      <c r="Z39" s="63">
        <f t="shared" si="11"/>
        <v>0</v>
      </c>
    </row>
    <row r="40" spans="1:26" x14ac:dyDescent="0.3">
      <c r="A40" s="74" t="s">
        <v>130</v>
      </c>
      <c r="B40" s="74" t="s">
        <v>129</v>
      </c>
      <c r="C40" s="70"/>
      <c r="D40" s="100">
        <v>39827.295138888891</v>
      </c>
      <c r="E40" s="100">
        <v>39827.732638888891</v>
      </c>
      <c r="F40" s="99">
        <v>3.125E-2</v>
      </c>
      <c r="G40" s="70"/>
      <c r="H40" s="70"/>
      <c r="I40" s="70"/>
      <c r="J40" s="98"/>
      <c r="K40" s="98"/>
      <c r="L40" s="97"/>
      <c r="N40" s="9" t="str">
        <f t="shared" si="0"/>
        <v/>
      </c>
      <c r="O40" s="9" t="str">
        <f t="shared" si="1"/>
        <v/>
      </c>
      <c r="P40" s="9" t="str">
        <f t="shared" si="2"/>
        <v/>
      </c>
      <c r="Q40" s="9" t="str">
        <f t="shared" si="3"/>
        <v/>
      </c>
      <c r="R40" s="9" t="str">
        <f t="shared" si="4"/>
        <v/>
      </c>
      <c r="S40" s="9" t="str">
        <f t="shared" si="5"/>
        <v/>
      </c>
      <c r="U40" s="96">
        <f t="shared" si="6"/>
        <v>0.40625</v>
      </c>
      <c r="V40" s="96">
        <f t="shared" si="7"/>
        <v>0</v>
      </c>
      <c r="W40" s="96">
        <f t="shared" si="8"/>
        <v>0</v>
      </c>
      <c r="X40" s="63">
        <f t="shared" si="9"/>
        <v>0</v>
      </c>
      <c r="Y40" s="63">
        <f t="shared" si="10"/>
        <v>0</v>
      </c>
      <c r="Z40" s="63">
        <f t="shared" si="11"/>
        <v>0</v>
      </c>
    </row>
    <row r="41" spans="1:26" x14ac:dyDescent="0.3">
      <c r="A41" s="74" t="s">
        <v>142</v>
      </c>
      <c r="B41" s="74" t="s">
        <v>141</v>
      </c>
      <c r="C41" s="70"/>
      <c r="D41" s="100">
        <v>39827.295138888891</v>
      </c>
      <c r="E41" s="100">
        <v>39827.583333333336</v>
      </c>
      <c r="F41" s="99">
        <v>3.4722222222222224E-2</v>
      </c>
      <c r="G41" s="70"/>
      <c r="H41" s="70"/>
      <c r="I41" s="70"/>
      <c r="J41" s="98"/>
      <c r="K41" s="98"/>
      <c r="L41" s="97"/>
      <c r="N41" s="9" t="str">
        <f t="shared" si="0"/>
        <v/>
      </c>
      <c r="O41" s="9" t="str">
        <f t="shared" si="1"/>
        <v/>
      </c>
      <c r="P41" s="9" t="str">
        <f t="shared" si="2"/>
        <v/>
      </c>
      <c r="Q41" s="9" t="str">
        <f t="shared" si="3"/>
        <v/>
      </c>
      <c r="R41" s="9" t="str">
        <f t="shared" si="4"/>
        <v/>
      </c>
      <c r="S41" s="9" t="str">
        <f t="shared" si="5"/>
        <v/>
      </c>
      <c r="U41" s="96">
        <f t="shared" si="6"/>
        <v>0.25347222222303067</v>
      </c>
      <c r="V41" s="96">
        <f t="shared" si="7"/>
        <v>0</v>
      </c>
      <c r="W41" s="96">
        <f t="shared" si="8"/>
        <v>0</v>
      </c>
      <c r="X41" s="63">
        <f t="shared" si="9"/>
        <v>0</v>
      </c>
      <c r="Y41" s="63">
        <f t="shared" si="10"/>
        <v>0</v>
      </c>
      <c r="Z41" s="63">
        <f t="shared" si="11"/>
        <v>0</v>
      </c>
    </row>
    <row r="42" spans="1:26" x14ac:dyDescent="0.3">
      <c r="A42" s="74" t="s">
        <v>132</v>
      </c>
      <c r="B42" s="74" t="s">
        <v>131</v>
      </c>
      <c r="C42" s="70"/>
      <c r="D42" s="100">
        <v>39827.295138888891</v>
      </c>
      <c r="E42" s="100">
        <v>39827.732638888891</v>
      </c>
      <c r="F42" s="99">
        <v>3.4722222222222224E-2</v>
      </c>
      <c r="G42" s="70"/>
      <c r="H42" s="70"/>
      <c r="I42" s="70"/>
      <c r="J42" s="98"/>
      <c r="K42" s="98"/>
      <c r="L42" s="97"/>
      <c r="N42" s="9" t="str">
        <f t="shared" ref="N42:N73" si="12">IF(G42="","",IF(G42=U42,1,0))</f>
        <v/>
      </c>
      <c r="O42" s="9" t="str">
        <f t="shared" ref="O42:O73" si="13">IF(H42="","",IF(H42=V42,1,0))</f>
        <v/>
      </c>
      <c r="P42" s="9" t="str">
        <f t="shared" ref="P42:P73" si="14">IF(I42="","",IF(I42=W42,1,0))</f>
        <v/>
      </c>
      <c r="Q42" s="9" t="str">
        <f t="shared" ref="Q42:Q73" si="15">IF(J42="","",IF(J42=X42,1,0))</f>
        <v/>
      </c>
      <c r="R42" s="9" t="str">
        <f t="shared" ref="R42:R73" si="16">IF(K42="","",IF(K42=Y42,1,0))</f>
        <v/>
      </c>
      <c r="S42" s="9" t="str">
        <f t="shared" ref="S42:S73" si="17">IF(L42="","",IF(L42=Z42,1,0))</f>
        <v/>
      </c>
      <c r="U42" s="96">
        <f t="shared" ref="U42:U73" si="18">E42-D42-F42</f>
        <v>0.40277777777777779</v>
      </c>
      <c r="V42" s="96">
        <f t="shared" ref="V42:V73" si="19">IF(G42&gt;TIME(8,0,0),TIME(8,0,0),G42)</f>
        <v>0</v>
      </c>
      <c r="W42" s="96">
        <f t="shared" ref="W42:W73" si="20">IF(G42&gt;TIME(8,0,0),G42-TIME(8,0,0),0)</f>
        <v>0</v>
      </c>
      <c r="X42" s="63">
        <f t="shared" ref="X42:X73" si="21">H42*24*$C$1</f>
        <v>0</v>
      </c>
      <c r="Y42" s="63">
        <f t="shared" ref="Y42:Y73" si="22">I42*24*$C$3</f>
        <v>0</v>
      </c>
      <c r="Z42" s="63">
        <f t="shared" ref="Z42:Z73" si="23">SUM(J42:K42)</f>
        <v>0</v>
      </c>
    </row>
    <row r="43" spans="1:26" x14ac:dyDescent="0.3">
      <c r="A43" s="74" t="s">
        <v>146</v>
      </c>
      <c r="B43" s="74" t="s">
        <v>145</v>
      </c>
      <c r="C43" s="70"/>
      <c r="D43" s="100">
        <v>39827.305555555555</v>
      </c>
      <c r="E43" s="100">
        <v>39827.65625</v>
      </c>
      <c r="F43" s="99">
        <v>2.7777777777777776E-2</v>
      </c>
      <c r="G43" s="70"/>
      <c r="H43" s="70"/>
      <c r="I43" s="70"/>
      <c r="J43" s="98"/>
      <c r="K43" s="98"/>
      <c r="L43" s="97"/>
      <c r="N43" s="9" t="str">
        <f t="shared" si="12"/>
        <v/>
      </c>
      <c r="O43" s="9" t="str">
        <f t="shared" si="13"/>
        <v/>
      </c>
      <c r="P43" s="9" t="str">
        <f t="shared" si="14"/>
        <v/>
      </c>
      <c r="Q43" s="9" t="str">
        <f t="shared" si="15"/>
        <v/>
      </c>
      <c r="R43" s="9" t="str">
        <f t="shared" si="16"/>
        <v/>
      </c>
      <c r="S43" s="9" t="str">
        <f t="shared" si="17"/>
        <v/>
      </c>
      <c r="U43" s="96">
        <f t="shared" si="18"/>
        <v>0.32291666666747509</v>
      </c>
      <c r="V43" s="96">
        <f t="shared" si="19"/>
        <v>0</v>
      </c>
      <c r="W43" s="96">
        <f t="shared" si="20"/>
        <v>0</v>
      </c>
      <c r="X43" s="63">
        <f t="shared" si="21"/>
        <v>0</v>
      </c>
      <c r="Y43" s="63">
        <f t="shared" si="22"/>
        <v>0</v>
      </c>
      <c r="Z43" s="63">
        <f t="shared" si="23"/>
        <v>0</v>
      </c>
    </row>
    <row r="44" spans="1:26" x14ac:dyDescent="0.3">
      <c r="A44" s="74" t="s">
        <v>150</v>
      </c>
      <c r="B44" s="74" t="s">
        <v>149</v>
      </c>
      <c r="C44" s="70"/>
      <c r="D44" s="100">
        <v>39827.305555555555</v>
      </c>
      <c r="E44" s="100">
        <v>39827.732638888891</v>
      </c>
      <c r="F44" s="99">
        <v>2.7777777777777776E-2</v>
      </c>
      <c r="G44" s="70"/>
      <c r="H44" s="70"/>
      <c r="I44" s="70"/>
      <c r="J44" s="98"/>
      <c r="K44" s="98"/>
      <c r="L44" s="97"/>
      <c r="N44" s="9" t="str">
        <f t="shared" si="12"/>
        <v/>
      </c>
      <c r="O44" s="9" t="str">
        <f t="shared" si="13"/>
        <v/>
      </c>
      <c r="P44" s="9" t="str">
        <f t="shared" si="14"/>
        <v/>
      </c>
      <c r="Q44" s="9" t="str">
        <f t="shared" si="15"/>
        <v/>
      </c>
      <c r="R44" s="9" t="str">
        <f t="shared" si="16"/>
        <v/>
      </c>
      <c r="S44" s="9" t="str">
        <f t="shared" si="17"/>
        <v/>
      </c>
      <c r="U44" s="96">
        <f t="shared" si="18"/>
        <v>0.39930555555798086</v>
      </c>
      <c r="V44" s="96">
        <f t="shared" si="19"/>
        <v>0</v>
      </c>
      <c r="W44" s="96">
        <f t="shared" si="20"/>
        <v>0</v>
      </c>
      <c r="X44" s="63">
        <f t="shared" si="21"/>
        <v>0</v>
      </c>
      <c r="Y44" s="63">
        <f t="shared" si="22"/>
        <v>0</v>
      </c>
      <c r="Z44" s="63">
        <f t="shared" si="23"/>
        <v>0</v>
      </c>
    </row>
    <row r="45" spans="1:26" x14ac:dyDescent="0.3">
      <c r="A45" s="74" t="s">
        <v>128</v>
      </c>
      <c r="B45" s="74" t="s">
        <v>127</v>
      </c>
      <c r="C45" s="70"/>
      <c r="D45" s="100">
        <v>39827.305555555555</v>
      </c>
      <c r="E45" s="100">
        <v>39827.732638888891</v>
      </c>
      <c r="F45" s="99">
        <v>3.125E-2</v>
      </c>
      <c r="G45" s="70"/>
      <c r="H45" s="70"/>
      <c r="I45" s="70"/>
      <c r="J45" s="98"/>
      <c r="K45" s="98"/>
      <c r="L45" s="97"/>
      <c r="M45" s="58"/>
      <c r="N45" s="9" t="str">
        <f t="shared" si="12"/>
        <v/>
      </c>
      <c r="O45" s="9" t="str">
        <f t="shared" si="13"/>
        <v/>
      </c>
      <c r="P45" s="9" t="str">
        <f t="shared" si="14"/>
        <v/>
      </c>
      <c r="Q45" s="9" t="str">
        <f t="shared" si="15"/>
        <v/>
      </c>
      <c r="R45" s="9" t="str">
        <f t="shared" si="16"/>
        <v/>
      </c>
      <c r="S45" s="9" t="str">
        <f t="shared" si="17"/>
        <v/>
      </c>
      <c r="U45" s="96">
        <f t="shared" si="18"/>
        <v>0.39583333333575865</v>
      </c>
      <c r="V45" s="96">
        <f t="shared" si="19"/>
        <v>0</v>
      </c>
      <c r="W45" s="96">
        <f t="shared" si="20"/>
        <v>0</v>
      </c>
      <c r="X45" s="63">
        <f t="shared" si="21"/>
        <v>0</v>
      </c>
      <c r="Y45" s="63">
        <f t="shared" si="22"/>
        <v>0</v>
      </c>
      <c r="Z45" s="63">
        <f t="shared" si="23"/>
        <v>0</v>
      </c>
    </row>
    <row r="46" spans="1:26" x14ac:dyDescent="0.3">
      <c r="A46" s="74" t="s">
        <v>144</v>
      </c>
      <c r="B46" s="74" t="s">
        <v>143</v>
      </c>
      <c r="C46" s="70"/>
      <c r="D46" s="100">
        <v>39827.305555555555</v>
      </c>
      <c r="E46" s="100">
        <v>39827.732638888891</v>
      </c>
      <c r="F46" s="99">
        <v>3.125E-2</v>
      </c>
      <c r="G46" s="70"/>
      <c r="H46" s="70"/>
      <c r="I46" s="70"/>
      <c r="J46" s="98"/>
      <c r="K46" s="98"/>
      <c r="L46" s="97"/>
      <c r="N46" s="9" t="str">
        <f t="shared" si="12"/>
        <v/>
      </c>
      <c r="O46" s="9" t="str">
        <f t="shared" si="13"/>
        <v/>
      </c>
      <c r="P46" s="9" t="str">
        <f t="shared" si="14"/>
        <v/>
      </c>
      <c r="Q46" s="9" t="str">
        <f t="shared" si="15"/>
        <v/>
      </c>
      <c r="R46" s="9" t="str">
        <f t="shared" si="16"/>
        <v/>
      </c>
      <c r="S46" s="9" t="str">
        <f t="shared" si="17"/>
        <v/>
      </c>
      <c r="U46" s="96">
        <f t="shared" si="18"/>
        <v>0.39583333333575865</v>
      </c>
      <c r="V46" s="96">
        <f t="shared" si="19"/>
        <v>0</v>
      </c>
      <c r="W46" s="96">
        <f t="shared" si="20"/>
        <v>0</v>
      </c>
      <c r="X46" s="63">
        <f t="shared" si="21"/>
        <v>0</v>
      </c>
      <c r="Y46" s="63">
        <f t="shared" si="22"/>
        <v>0</v>
      </c>
      <c r="Z46" s="63">
        <f t="shared" si="23"/>
        <v>0</v>
      </c>
    </row>
    <row r="47" spans="1:26" x14ac:dyDescent="0.3">
      <c r="A47" s="74" t="s">
        <v>126</v>
      </c>
      <c r="B47" s="74" t="s">
        <v>125</v>
      </c>
      <c r="C47" s="70"/>
      <c r="D47" s="100">
        <v>39827.305555555555</v>
      </c>
      <c r="E47" s="100">
        <v>39827.732638888891</v>
      </c>
      <c r="F47" s="99">
        <v>3.125E-2</v>
      </c>
      <c r="G47" s="70"/>
      <c r="H47" s="70"/>
      <c r="I47" s="70"/>
      <c r="J47" s="98"/>
      <c r="K47" s="98"/>
      <c r="L47" s="97"/>
      <c r="N47" s="9" t="str">
        <f t="shared" si="12"/>
        <v/>
      </c>
      <c r="O47" s="9" t="str">
        <f t="shared" si="13"/>
        <v/>
      </c>
      <c r="P47" s="9" t="str">
        <f t="shared" si="14"/>
        <v/>
      </c>
      <c r="Q47" s="9" t="str">
        <f t="shared" si="15"/>
        <v/>
      </c>
      <c r="R47" s="9" t="str">
        <f t="shared" si="16"/>
        <v/>
      </c>
      <c r="S47" s="9" t="str">
        <f t="shared" si="17"/>
        <v/>
      </c>
      <c r="U47" s="96">
        <f t="shared" si="18"/>
        <v>0.39583333333575865</v>
      </c>
      <c r="V47" s="96">
        <f t="shared" si="19"/>
        <v>0</v>
      </c>
      <c r="W47" s="96">
        <f t="shared" si="20"/>
        <v>0</v>
      </c>
      <c r="X47" s="63">
        <f t="shared" si="21"/>
        <v>0</v>
      </c>
      <c r="Y47" s="63">
        <f t="shared" si="22"/>
        <v>0</v>
      </c>
      <c r="Z47" s="63">
        <f t="shared" si="23"/>
        <v>0</v>
      </c>
    </row>
    <row r="48" spans="1:26" x14ac:dyDescent="0.3">
      <c r="A48" s="74" t="s">
        <v>152</v>
      </c>
      <c r="B48" s="74" t="s">
        <v>151</v>
      </c>
      <c r="C48" s="70"/>
      <c r="D48" s="100">
        <v>39827.305555555555</v>
      </c>
      <c r="E48" s="100">
        <v>39827.690972222226</v>
      </c>
      <c r="F48" s="99">
        <v>3.125E-2</v>
      </c>
      <c r="G48" s="70"/>
      <c r="H48" s="70"/>
      <c r="I48" s="70"/>
      <c r="J48" s="98"/>
      <c r="K48" s="98"/>
      <c r="L48" s="97"/>
      <c r="N48" s="9" t="str">
        <f t="shared" si="12"/>
        <v/>
      </c>
      <c r="O48" s="9" t="str">
        <f t="shared" si="13"/>
        <v/>
      </c>
      <c r="P48" s="9" t="str">
        <f t="shared" si="14"/>
        <v/>
      </c>
      <c r="Q48" s="9" t="str">
        <f t="shared" si="15"/>
        <v/>
      </c>
      <c r="R48" s="9" t="str">
        <f t="shared" si="16"/>
        <v/>
      </c>
      <c r="S48" s="9" t="str">
        <f t="shared" si="17"/>
        <v/>
      </c>
      <c r="U48" s="96">
        <f t="shared" si="18"/>
        <v>0.35416666667151731</v>
      </c>
      <c r="V48" s="96">
        <f t="shared" si="19"/>
        <v>0</v>
      </c>
      <c r="W48" s="96">
        <f t="shared" si="20"/>
        <v>0</v>
      </c>
      <c r="X48" s="63">
        <f t="shared" si="21"/>
        <v>0</v>
      </c>
      <c r="Y48" s="63">
        <f t="shared" si="22"/>
        <v>0</v>
      </c>
      <c r="Z48" s="63">
        <f t="shared" si="23"/>
        <v>0</v>
      </c>
    </row>
    <row r="49" spans="1:26" x14ac:dyDescent="0.3">
      <c r="A49" s="74" t="s">
        <v>144</v>
      </c>
      <c r="B49" s="74" t="s">
        <v>143</v>
      </c>
      <c r="C49" s="70"/>
      <c r="D49" s="100">
        <v>39826.347222222219</v>
      </c>
      <c r="E49" s="100">
        <v>39826.690972222226</v>
      </c>
      <c r="F49" s="99">
        <v>2.0833333333333332E-2</v>
      </c>
      <c r="G49" s="70"/>
      <c r="H49" s="70"/>
      <c r="I49" s="70"/>
      <c r="J49" s="98"/>
      <c r="K49" s="98"/>
      <c r="L49" s="97"/>
      <c r="N49" s="9" t="str">
        <f t="shared" si="12"/>
        <v/>
      </c>
      <c r="O49" s="9" t="str">
        <f t="shared" si="13"/>
        <v/>
      </c>
      <c r="P49" s="9" t="str">
        <f t="shared" si="14"/>
        <v/>
      </c>
      <c r="Q49" s="9" t="str">
        <f t="shared" si="15"/>
        <v/>
      </c>
      <c r="R49" s="9" t="str">
        <f t="shared" si="16"/>
        <v/>
      </c>
      <c r="S49" s="9" t="str">
        <f t="shared" si="17"/>
        <v/>
      </c>
      <c r="U49" s="96">
        <f t="shared" si="18"/>
        <v>0.32291666667394264</v>
      </c>
      <c r="V49" s="96">
        <f t="shared" si="19"/>
        <v>0</v>
      </c>
      <c r="W49" s="96">
        <f t="shared" si="20"/>
        <v>0</v>
      </c>
      <c r="X49" s="63">
        <f t="shared" si="21"/>
        <v>0</v>
      </c>
      <c r="Y49" s="63">
        <f t="shared" si="22"/>
        <v>0</v>
      </c>
      <c r="Z49" s="63">
        <f t="shared" si="23"/>
        <v>0</v>
      </c>
    </row>
    <row r="50" spans="1:26" x14ac:dyDescent="0.3">
      <c r="A50" s="74" t="s">
        <v>152</v>
      </c>
      <c r="B50" s="74" t="s">
        <v>151</v>
      </c>
      <c r="C50" s="70"/>
      <c r="D50" s="100">
        <v>39824.305555555555</v>
      </c>
      <c r="E50" s="100">
        <v>39824.649305555555</v>
      </c>
      <c r="F50" s="99">
        <v>2.0833333333333332E-2</v>
      </c>
      <c r="G50" s="70"/>
      <c r="H50" s="70"/>
      <c r="I50" s="70"/>
      <c r="J50" s="98"/>
      <c r="K50" s="98"/>
      <c r="L50" s="97"/>
      <c r="N50" s="9" t="str">
        <f t="shared" si="12"/>
        <v/>
      </c>
      <c r="O50" s="9" t="str">
        <f t="shared" si="13"/>
        <v/>
      </c>
      <c r="P50" s="9" t="str">
        <f t="shared" si="14"/>
        <v/>
      </c>
      <c r="Q50" s="9" t="str">
        <f t="shared" si="15"/>
        <v/>
      </c>
      <c r="R50" s="9" t="str">
        <f t="shared" si="16"/>
        <v/>
      </c>
      <c r="S50" s="9" t="str">
        <f t="shared" si="17"/>
        <v/>
      </c>
      <c r="U50" s="96">
        <f t="shared" si="18"/>
        <v>0.32291666666666669</v>
      </c>
      <c r="V50" s="96">
        <f t="shared" si="19"/>
        <v>0</v>
      </c>
      <c r="W50" s="96">
        <f t="shared" si="20"/>
        <v>0</v>
      </c>
      <c r="X50" s="63">
        <f t="shared" si="21"/>
        <v>0</v>
      </c>
      <c r="Y50" s="63">
        <f t="shared" si="22"/>
        <v>0</v>
      </c>
      <c r="Z50" s="63">
        <f t="shared" si="23"/>
        <v>0</v>
      </c>
    </row>
    <row r="51" spans="1:26" x14ac:dyDescent="0.3">
      <c r="A51" s="74" t="s">
        <v>150</v>
      </c>
      <c r="B51" s="74" t="s">
        <v>149</v>
      </c>
      <c r="C51" s="70"/>
      <c r="D51" s="100">
        <v>39824.305555555555</v>
      </c>
      <c r="E51" s="100">
        <v>39824.649305555555</v>
      </c>
      <c r="F51" s="99">
        <v>2.0833333333333332E-2</v>
      </c>
      <c r="G51" s="70"/>
      <c r="H51" s="70"/>
      <c r="I51" s="70"/>
      <c r="J51" s="98"/>
      <c r="K51" s="98"/>
      <c r="L51" s="97"/>
      <c r="N51" s="9" t="str">
        <f t="shared" si="12"/>
        <v/>
      </c>
      <c r="O51" s="9" t="str">
        <f t="shared" si="13"/>
        <v/>
      </c>
      <c r="P51" s="9" t="str">
        <f t="shared" si="14"/>
        <v/>
      </c>
      <c r="Q51" s="9" t="str">
        <f t="shared" si="15"/>
        <v/>
      </c>
      <c r="R51" s="9" t="str">
        <f t="shared" si="16"/>
        <v/>
      </c>
      <c r="S51" s="9" t="str">
        <f t="shared" si="17"/>
        <v/>
      </c>
      <c r="U51" s="96">
        <f t="shared" si="18"/>
        <v>0.32291666666666669</v>
      </c>
      <c r="V51" s="96">
        <f t="shared" si="19"/>
        <v>0</v>
      </c>
      <c r="W51" s="96">
        <f t="shared" si="20"/>
        <v>0</v>
      </c>
      <c r="X51" s="63">
        <f t="shared" si="21"/>
        <v>0</v>
      </c>
      <c r="Y51" s="63">
        <f t="shared" si="22"/>
        <v>0</v>
      </c>
      <c r="Z51" s="63">
        <f t="shared" si="23"/>
        <v>0</v>
      </c>
    </row>
    <row r="52" spans="1:26" x14ac:dyDescent="0.3">
      <c r="A52" s="74" t="s">
        <v>140</v>
      </c>
      <c r="B52" s="74" t="s">
        <v>139</v>
      </c>
      <c r="C52" s="70"/>
      <c r="D52" s="100">
        <v>39825.295138888891</v>
      </c>
      <c r="E52" s="100">
        <v>39825.649305555555</v>
      </c>
      <c r="F52" s="99">
        <v>3.4722222222222224E-2</v>
      </c>
      <c r="G52" s="70"/>
      <c r="H52" s="70"/>
      <c r="I52" s="70"/>
      <c r="J52" s="98"/>
      <c r="K52" s="98"/>
      <c r="L52" s="97"/>
      <c r="N52" s="9" t="str">
        <f t="shared" si="12"/>
        <v/>
      </c>
      <c r="O52" s="9" t="str">
        <f t="shared" si="13"/>
        <v/>
      </c>
      <c r="P52" s="9" t="str">
        <f t="shared" si="14"/>
        <v/>
      </c>
      <c r="Q52" s="9" t="str">
        <f t="shared" si="15"/>
        <v/>
      </c>
      <c r="R52" s="9" t="str">
        <f t="shared" si="16"/>
        <v/>
      </c>
      <c r="S52" s="9" t="str">
        <f t="shared" si="17"/>
        <v/>
      </c>
      <c r="U52" s="96">
        <f t="shared" si="18"/>
        <v>0.31944444444201914</v>
      </c>
      <c r="V52" s="96">
        <f t="shared" si="19"/>
        <v>0</v>
      </c>
      <c r="W52" s="96">
        <f t="shared" si="20"/>
        <v>0</v>
      </c>
      <c r="X52" s="63">
        <f t="shared" si="21"/>
        <v>0</v>
      </c>
      <c r="Y52" s="63">
        <f t="shared" si="22"/>
        <v>0</v>
      </c>
      <c r="Z52" s="63">
        <f t="shared" si="23"/>
        <v>0</v>
      </c>
    </row>
    <row r="53" spans="1:26" x14ac:dyDescent="0.3">
      <c r="A53" s="74" t="s">
        <v>130</v>
      </c>
      <c r="B53" s="74" t="s">
        <v>129</v>
      </c>
      <c r="C53" s="70"/>
      <c r="D53" s="100">
        <v>39825.295138888891</v>
      </c>
      <c r="E53" s="100">
        <v>39825.649305555555</v>
      </c>
      <c r="F53" s="99">
        <v>3.4722222222222224E-2</v>
      </c>
      <c r="G53" s="70"/>
      <c r="H53" s="70"/>
      <c r="I53" s="70"/>
      <c r="J53" s="98"/>
      <c r="K53" s="98"/>
      <c r="L53" s="97"/>
      <c r="N53" s="9" t="str">
        <f t="shared" si="12"/>
        <v/>
      </c>
      <c r="O53" s="9" t="str">
        <f t="shared" si="13"/>
        <v/>
      </c>
      <c r="P53" s="9" t="str">
        <f t="shared" si="14"/>
        <v/>
      </c>
      <c r="Q53" s="9" t="str">
        <f t="shared" si="15"/>
        <v/>
      </c>
      <c r="R53" s="9" t="str">
        <f t="shared" si="16"/>
        <v/>
      </c>
      <c r="S53" s="9" t="str">
        <f t="shared" si="17"/>
        <v/>
      </c>
      <c r="U53" s="96">
        <f t="shared" si="18"/>
        <v>0.31944444444201914</v>
      </c>
      <c r="V53" s="96">
        <f t="shared" si="19"/>
        <v>0</v>
      </c>
      <c r="W53" s="96">
        <f t="shared" si="20"/>
        <v>0</v>
      </c>
      <c r="X53" s="63">
        <f t="shared" si="21"/>
        <v>0</v>
      </c>
      <c r="Y53" s="63">
        <f t="shared" si="22"/>
        <v>0</v>
      </c>
      <c r="Z53" s="63">
        <f t="shared" si="23"/>
        <v>0</v>
      </c>
    </row>
    <row r="54" spans="1:26" x14ac:dyDescent="0.3">
      <c r="A54" s="74" t="s">
        <v>140</v>
      </c>
      <c r="B54" s="74" t="s">
        <v>139</v>
      </c>
      <c r="C54" s="70"/>
      <c r="D54" s="100">
        <v>39824.336805555555</v>
      </c>
      <c r="E54" s="100">
        <v>39824.673611111117</v>
      </c>
      <c r="F54" s="99">
        <v>2.0833333333333332E-2</v>
      </c>
      <c r="G54" s="70"/>
      <c r="H54" s="70"/>
      <c r="I54" s="70"/>
      <c r="J54" s="98"/>
      <c r="K54" s="98"/>
      <c r="L54" s="97"/>
      <c r="N54" s="9" t="str">
        <f t="shared" si="12"/>
        <v/>
      </c>
      <c r="O54" s="9" t="str">
        <f t="shared" si="13"/>
        <v/>
      </c>
      <c r="P54" s="9" t="str">
        <f t="shared" si="14"/>
        <v/>
      </c>
      <c r="Q54" s="9" t="str">
        <f t="shared" si="15"/>
        <v/>
      </c>
      <c r="R54" s="9" t="str">
        <f t="shared" si="16"/>
        <v/>
      </c>
      <c r="S54" s="9" t="str">
        <f t="shared" si="17"/>
        <v/>
      </c>
      <c r="U54" s="96">
        <f t="shared" si="18"/>
        <v>0.31597222222868976</v>
      </c>
      <c r="V54" s="96">
        <f t="shared" si="19"/>
        <v>0</v>
      </c>
      <c r="W54" s="96">
        <f t="shared" si="20"/>
        <v>0</v>
      </c>
      <c r="X54" s="63">
        <f t="shared" si="21"/>
        <v>0</v>
      </c>
      <c r="Y54" s="63">
        <f t="shared" si="22"/>
        <v>0</v>
      </c>
      <c r="Z54" s="63">
        <f t="shared" si="23"/>
        <v>0</v>
      </c>
    </row>
    <row r="55" spans="1:26" x14ac:dyDescent="0.3">
      <c r="A55" s="74" t="s">
        <v>152</v>
      </c>
      <c r="B55" s="74" t="s">
        <v>151</v>
      </c>
      <c r="C55" s="70"/>
      <c r="D55" s="100">
        <v>39823.381944444445</v>
      </c>
      <c r="E55" s="100">
        <v>39823.732638888891</v>
      </c>
      <c r="F55" s="99">
        <v>3.4722222222222224E-2</v>
      </c>
      <c r="G55" s="70"/>
      <c r="H55" s="70"/>
      <c r="I55" s="70"/>
      <c r="J55" s="98"/>
      <c r="K55" s="98"/>
      <c r="L55" s="97"/>
      <c r="N55" s="9" t="str">
        <f t="shared" si="12"/>
        <v/>
      </c>
      <c r="O55" s="9" t="str">
        <f t="shared" si="13"/>
        <v/>
      </c>
      <c r="P55" s="9" t="str">
        <f t="shared" si="14"/>
        <v/>
      </c>
      <c r="Q55" s="9" t="str">
        <f t="shared" si="15"/>
        <v/>
      </c>
      <c r="R55" s="9" t="str">
        <f t="shared" si="16"/>
        <v/>
      </c>
      <c r="S55" s="9" t="str">
        <f t="shared" si="17"/>
        <v/>
      </c>
      <c r="U55" s="96">
        <f t="shared" si="18"/>
        <v>0.31597222222303067</v>
      </c>
      <c r="V55" s="96">
        <f t="shared" si="19"/>
        <v>0</v>
      </c>
      <c r="W55" s="96">
        <f t="shared" si="20"/>
        <v>0</v>
      </c>
      <c r="X55" s="63">
        <f t="shared" si="21"/>
        <v>0</v>
      </c>
      <c r="Y55" s="63">
        <f t="shared" si="22"/>
        <v>0</v>
      </c>
      <c r="Z55" s="63">
        <f t="shared" si="23"/>
        <v>0</v>
      </c>
    </row>
    <row r="56" spans="1:26" x14ac:dyDescent="0.3">
      <c r="A56" s="74" t="s">
        <v>146</v>
      </c>
      <c r="B56" s="74" t="s">
        <v>145</v>
      </c>
      <c r="C56" s="70"/>
      <c r="D56" s="100">
        <v>39824.305555555555</v>
      </c>
      <c r="E56" s="100">
        <v>39824.649305555555</v>
      </c>
      <c r="F56" s="99">
        <v>2.7777777777777776E-2</v>
      </c>
      <c r="G56" s="70"/>
      <c r="H56" s="70"/>
      <c r="I56" s="70"/>
      <c r="J56" s="98"/>
      <c r="K56" s="98"/>
      <c r="L56" s="97"/>
      <c r="N56" s="9" t="str">
        <f t="shared" si="12"/>
        <v/>
      </c>
      <c r="O56" s="9" t="str">
        <f t="shared" si="13"/>
        <v/>
      </c>
      <c r="P56" s="9" t="str">
        <f t="shared" si="14"/>
        <v/>
      </c>
      <c r="Q56" s="9" t="str">
        <f t="shared" si="15"/>
        <v/>
      </c>
      <c r="R56" s="9" t="str">
        <f t="shared" si="16"/>
        <v/>
      </c>
      <c r="S56" s="9" t="str">
        <f t="shared" si="17"/>
        <v/>
      </c>
      <c r="U56" s="96">
        <f t="shared" si="18"/>
        <v>0.31597222222222221</v>
      </c>
      <c r="V56" s="96">
        <f t="shared" si="19"/>
        <v>0</v>
      </c>
      <c r="W56" s="96">
        <f t="shared" si="20"/>
        <v>0</v>
      </c>
      <c r="X56" s="63">
        <f t="shared" si="21"/>
        <v>0</v>
      </c>
      <c r="Y56" s="63">
        <f t="shared" si="22"/>
        <v>0</v>
      </c>
      <c r="Z56" s="63">
        <f t="shared" si="23"/>
        <v>0</v>
      </c>
    </row>
    <row r="57" spans="1:26" x14ac:dyDescent="0.3">
      <c r="A57" s="74" t="s">
        <v>144</v>
      </c>
      <c r="B57" s="74" t="s">
        <v>143</v>
      </c>
      <c r="C57" s="70"/>
      <c r="D57" s="100">
        <v>39824.305555555555</v>
      </c>
      <c r="E57" s="100">
        <v>39824.649305555555</v>
      </c>
      <c r="F57" s="99">
        <v>2.7777777777777776E-2</v>
      </c>
      <c r="G57" s="70"/>
      <c r="H57" s="70"/>
      <c r="I57" s="70"/>
      <c r="J57" s="98"/>
      <c r="K57" s="98"/>
      <c r="L57" s="97"/>
      <c r="N57" s="9" t="str">
        <f t="shared" si="12"/>
        <v/>
      </c>
      <c r="O57" s="9" t="str">
        <f t="shared" si="13"/>
        <v/>
      </c>
      <c r="P57" s="9" t="str">
        <f t="shared" si="14"/>
        <v/>
      </c>
      <c r="Q57" s="9" t="str">
        <f t="shared" si="15"/>
        <v/>
      </c>
      <c r="R57" s="9" t="str">
        <f t="shared" si="16"/>
        <v/>
      </c>
      <c r="S57" s="9" t="str">
        <f t="shared" si="17"/>
        <v/>
      </c>
      <c r="U57" s="96">
        <f t="shared" si="18"/>
        <v>0.31597222222222221</v>
      </c>
      <c r="V57" s="96">
        <f t="shared" si="19"/>
        <v>0</v>
      </c>
      <c r="W57" s="96">
        <f t="shared" si="20"/>
        <v>0</v>
      </c>
      <c r="X57" s="63">
        <f t="shared" si="21"/>
        <v>0</v>
      </c>
      <c r="Y57" s="63">
        <f t="shared" si="22"/>
        <v>0</v>
      </c>
      <c r="Z57" s="63">
        <f t="shared" si="23"/>
        <v>0</v>
      </c>
    </row>
    <row r="58" spans="1:26" x14ac:dyDescent="0.3">
      <c r="A58" s="74" t="s">
        <v>126</v>
      </c>
      <c r="B58" s="74" t="s">
        <v>125</v>
      </c>
      <c r="C58" s="70"/>
      <c r="D58" s="100">
        <v>39825.305555555555</v>
      </c>
      <c r="E58" s="100">
        <v>39825.649305555555</v>
      </c>
      <c r="F58" s="99">
        <v>2.7777777777777776E-2</v>
      </c>
      <c r="G58" s="70"/>
      <c r="H58" s="70"/>
      <c r="I58" s="70"/>
      <c r="J58" s="98"/>
      <c r="K58" s="98"/>
      <c r="L58" s="97"/>
      <c r="N58" s="9" t="str">
        <f t="shared" si="12"/>
        <v/>
      </c>
      <c r="O58" s="9" t="str">
        <f t="shared" si="13"/>
        <v/>
      </c>
      <c r="P58" s="9" t="str">
        <f t="shared" si="14"/>
        <v/>
      </c>
      <c r="Q58" s="9" t="str">
        <f t="shared" si="15"/>
        <v/>
      </c>
      <c r="R58" s="9" t="str">
        <f t="shared" si="16"/>
        <v/>
      </c>
      <c r="S58" s="9" t="str">
        <f t="shared" si="17"/>
        <v/>
      </c>
      <c r="U58" s="96">
        <f t="shared" si="18"/>
        <v>0.31597222222222221</v>
      </c>
      <c r="V58" s="96">
        <f t="shared" si="19"/>
        <v>0</v>
      </c>
      <c r="W58" s="96">
        <f t="shared" si="20"/>
        <v>0</v>
      </c>
      <c r="X58" s="63">
        <f t="shared" si="21"/>
        <v>0</v>
      </c>
      <c r="Y58" s="63">
        <f t="shared" si="22"/>
        <v>0</v>
      </c>
      <c r="Z58" s="63">
        <f t="shared" si="23"/>
        <v>0</v>
      </c>
    </row>
    <row r="59" spans="1:26" x14ac:dyDescent="0.3">
      <c r="A59" s="74" t="s">
        <v>152</v>
      </c>
      <c r="B59" s="74" t="s">
        <v>151</v>
      </c>
      <c r="C59" s="70"/>
      <c r="D59" s="100">
        <v>39826.347222222219</v>
      </c>
      <c r="E59" s="100">
        <v>39826.690972222226</v>
      </c>
      <c r="F59" s="99">
        <v>3.125E-2</v>
      </c>
      <c r="G59" s="70"/>
      <c r="H59" s="70"/>
      <c r="I59" s="70"/>
      <c r="J59" s="98"/>
      <c r="K59" s="98"/>
      <c r="L59" s="97"/>
      <c r="N59" s="9" t="str">
        <f t="shared" si="12"/>
        <v/>
      </c>
      <c r="O59" s="9" t="str">
        <f t="shared" si="13"/>
        <v/>
      </c>
      <c r="P59" s="9" t="str">
        <f t="shared" si="14"/>
        <v/>
      </c>
      <c r="Q59" s="9" t="str">
        <f t="shared" si="15"/>
        <v/>
      </c>
      <c r="R59" s="9" t="str">
        <f t="shared" si="16"/>
        <v/>
      </c>
      <c r="S59" s="9" t="str">
        <f t="shared" si="17"/>
        <v/>
      </c>
      <c r="U59" s="96">
        <f t="shared" si="18"/>
        <v>0.31250000000727596</v>
      </c>
      <c r="V59" s="96">
        <f t="shared" si="19"/>
        <v>0</v>
      </c>
      <c r="W59" s="96">
        <f t="shared" si="20"/>
        <v>0</v>
      </c>
      <c r="X59" s="63">
        <f t="shared" si="21"/>
        <v>0</v>
      </c>
      <c r="Y59" s="63">
        <f t="shared" si="22"/>
        <v>0</v>
      </c>
      <c r="Z59" s="63">
        <f t="shared" si="23"/>
        <v>0</v>
      </c>
    </row>
    <row r="60" spans="1:26" x14ac:dyDescent="0.3">
      <c r="A60" s="74" t="s">
        <v>134</v>
      </c>
      <c r="B60" s="74" t="s">
        <v>133</v>
      </c>
      <c r="C60" s="70"/>
      <c r="D60" s="100">
        <v>39824.336805555555</v>
      </c>
      <c r="E60" s="100">
        <v>39824.673611111117</v>
      </c>
      <c r="F60" s="99">
        <v>2.4305555555555556E-2</v>
      </c>
      <c r="G60" s="70"/>
      <c r="H60" s="70"/>
      <c r="I60" s="70"/>
      <c r="J60" s="98"/>
      <c r="K60" s="98"/>
      <c r="L60" s="97"/>
      <c r="N60" s="9" t="str">
        <f t="shared" si="12"/>
        <v/>
      </c>
      <c r="O60" s="9" t="str">
        <f t="shared" si="13"/>
        <v/>
      </c>
      <c r="P60" s="9" t="str">
        <f t="shared" si="14"/>
        <v/>
      </c>
      <c r="Q60" s="9" t="str">
        <f t="shared" si="15"/>
        <v/>
      </c>
      <c r="R60" s="9" t="str">
        <f t="shared" si="16"/>
        <v/>
      </c>
      <c r="S60" s="9" t="str">
        <f t="shared" si="17"/>
        <v/>
      </c>
      <c r="U60" s="96">
        <f t="shared" si="18"/>
        <v>0.31250000000646749</v>
      </c>
      <c r="V60" s="96">
        <f t="shared" si="19"/>
        <v>0</v>
      </c>
      <c r="W60" s="96">
        <f t="shared" si="20"/>
        <v>0</v>
      </c>
      <c r="X60" s="63">
        <f t="shared" si="21"/>
        <v>0</v>
      </c>
      <c r="Y60" s="63">
        <f t="shared" si="22"/>
        <v>0</v>
      </c>
      <c r="Z60" s="63">
        <f t="shared" si="23"/>
        <v>0</v>
      </c>
    </row>
    <row r="61" spans="1:26" x14ac:dyDescent="0.3">
      <c r="A61" s="74" t="s">
        <v>128</v>
      </c>
      <c r="B61" s="74" t="s">
        <v>127</v>
      </c>
      <c r="C61" s="70"/>
      <c r="D61" s="100">
        <v>39825.305555555555</v>
      </c>
      <c r="E61" s="100">
        <v>39825.649305555555</v>
      </c>
      <c r="F61" s="99">
        <v>3.125E-2</v>
      </c>
      <c r="G61" s="70"/>
      <c r="H61" s="70"/>
      <c r="I61" s="70"/>
      <c r="J61" s="98"/>
      <c r="K61" s="98"/>
      <c r="L61" s="97"/>
      <c r="N61" s="9" t="str">
        <f t="shared" si="12"/>
        <v/>
      </c>
      <c r="O61" s="9" t="str">
        <f t="shared" si="13"/>
        <v/>
      </c>
      <c r="P61" s="9" t="str">
        <f t="shared" si="14"/>
        <v/>
      </c>
      <c r="Q61" s="9" t="str">
        <f t="shared" si="15"/>
        <v/>
      </c>
      <c r="R61" s="9" t="str">
        <f t="shared" si="16"/>
        <v/>
      </c>
      <c r="S61" s="9" t="str">
        <f t="shared" si="17"/>
        <v/>
      </c>
      <c r="U61" s="96">
        <f t="shared" si="18"/>
        <v>0.3125</v>
      </c>
      <c r="V61" s="96">
        <f t="shared" si="19"/>
        <v>0</v>
      </c>
      <c r="W61" s="96">
        <f t="shared" si="20"/>
        <v>0</v>
      </c>
      <c r="X61" s="63">
        <f t="shared" si="21"/>
        <v>0</v>
      </c>
      <c r="Y61" s="63">
        <f t="shared" si="22"/>
        <v>0</v>
      </c>
      <c r="Z61" s="63">
        <f t="shared" si="23"/>
        <v>0</v>
      </c>
    </row>
    <row r="62" spans="1:26" x14ac:dyDescent="0.3">
      <c r="A62" s="74" t="s">
        <v>124</v>
      </c>
      <c r="B62" s="74" t="s">
        <v>82</v>
      </c>
      <c r="C62" s="70"/>
      <c r="D62" s="100">
        <v>39825.305555555555</v>
      </c>
      <c r="E62" s="100">
        <v>39825.649305555555</v>
      </c>
      <c r="F62" s="99">
        <v>3.125E-2</v>
      </c>
      <c r="G62" s="70"/>
      <c r="H62" s="70"/>
      <c r="I62" s="70"/>
      <c r="J62" s="98"/>
      <c r="K62" s="98"/>
      <c r="L62" s="97"/>
      <c r="N62" s="9" t="str">
        <f t="shared" si="12"/>
        <v/>
      </c>
      <c r="O62" s="9" t="str">
        <f t="shared" si="13"/>
        <v/>
      </c>
      <c r="P62" s="9" t="str">
        <f t="shared" si="14"/>
        <v/>
      </c>
      <c r="Q62" s="9" t="str">
        <f t="shared" si="15"/>
        <v/>
      </c>
      <c r="R62" s="9" t="str">
        <f t="shared" si="16"/>
        <v/>
      </c>
      <c r="S62" s="9" t="str">
        <f t="shared" si="17"/>
        <v/>
      </c>
      <c r="U62" s="96">
        <f t="shared" si="18"/>
        <v>0.3125</v>
      </c>
      <c r="V62" s="96">
        <f t="shared" si="19"/>
        <v>0</v>
      </c>
      <c r="W62" s="96">
        <f t="shared" si="20"/>
        <v>0</v>
      </c>
      <c r="X62" s="63">
        <f t="shared" si="21"/>
        <v>0</v>
      </c>
      <c r="Y62" s="63">
        <f t="shared" si="22"/>
        <v>0</v>
      </c>
      <c r="Z62" s="63">
        <f t="shared" si="23"/>
        <v>0</v>
      </c>
    </row>
    <row r="63" spans="1:26" x14ac:dyDescent="0.3">
      <c r="A63" s="74" t="s">
        <v>134</v>
      </c>
      <c r="B63" s="74" t="s">
        <v>133</v>
      </c>
      <c r="C63" s="70"/>
      <c r="D63" s="100">
        <v>39825.295138888891</v>
      </c>
      <c r="E63" s="100">
        <v>39825.649305555555</v>
      </c>
      <c r="F63" s="99">
        <v>4.1666666666666664E-2</v>
      </c>
      <c r="G63" s="70"/>
      <c r="H63" s="70"/>
      <c r="I63" s="70"/>
      <c r="J63" s="98"/>
      <c r="K63" s="98"/>
      <c r="L63" s="97"/>
      <c r="N63" s="9" t="str">
        <f t="shared" si="12"/>
        <v/>
      </c>
      <c r="O63" s="9" t="str">
        <f t="shared" si="13"/>
        <v/>
      </c>
      <c r="P63" s="9" t="str">
        <f t="shared" si="14"/>
        <v/>
      </c>
      <c r="Q63" s="9" t="str">
        <f t="shared" si="15"/>
        <v/>
      </c>
      <c r="R63" s="9" t="str">
        <f t="shared" si="16"/>
        <v/>
      </c>
      <c r="S63" s="9" t="str">
        <f t="shared" si="17"/>
        <v/>
      </c>
      <c r="U63" s="96">
        <f t="shared" si="18"/>
        <v>0.31249999999757466</v>
      </c>
      <c r="V63" s="96">
        <f t="shared" si="19"/>
        <v>0</v>
      </c>
      <c r="W63" s="96">
        <f t="shared" si="20"/>
        <v>0</v>
      </c>
      <c r="X63" s="63">
        <f t="shared" si="21"/>
        <v>0</v>
      </c>
      <c r="Y63" s="63">
        <f t="shared" si="22"/>
        <v>0</v>
      </c>
      <c r="Z63" s="63">
        <f t="shared" si="23"/>
        <v>0</v>
      </c>
    </row>
    <row r="64" spans="1:26" x14ac:dyDescent="0.3">
      <c r="A64" s="74" t="s">
        <v>146</v>
      </c>
      <c r="B64" s="74" t="s">
        <v>145</v>
      </c>
      <c r="C64" s="70"/>
      <c r="D64" s="100">
        <v>39826.347222222219</v>
      </c>
      <c r="E64" s="100">
        <v>39826.690972222226</v>
      </c>
      <c r="F64" s="99">
        <v>3.4722222222222224E-2</v>
      </c>
      <c r="G64" s="70"/>
      <c r="H64" s="70"/>
      <c r="I64" s="70"/>
      <c r="J64" s="98"/>
      <c r="K64" s="98"/>
      <c r="L64" s="97"/>
      <c r="N64" s="9" t="str">
        <f t="shared" si="12"/>
        <v/>
      </c>
      <c r="O64" s="9" t="str">
        <f t="shared" si="13"/>
        <v/>
      </c>
      <c r="P64" s="9" t="str">
        <f t="shared" si="14"/>
        <v/>
      </c>
      <c r="Q64" s="9" t="str">
        <f t="shared" si="15"/>
        <v/>
      </c>
      <c r="R64" s="9" t="str">
        <f t="shared" si="16"/>
        <v/>
      </c>
      <c r="S64" s="9" t="str">
        <f t="shared" si="17"/>
        <v/>
      </c>
      <c r="U64" s="96">
        <f t="shared" si="18"/>
        <v>0.30902777778505375</v>
      </c>
      <c r="V64" s="96">
        <f t="shared" si="19"/>
        <v>0</v>
      </c>
      <c r="W64" s="96">
        <f t="shared" si="20"/>
        <v>0</v>
      </c>
      <c r="X64" s="63">
        <f t="shared" si="21"/>
        <v>0</v>
      </c>
      <c r="Y64" s="63">
        <f t="shared" si="22"/>
        <v>0</v>
      </c>
      <c r="Z64" s="63">
        <f t="shared" si="23"/>
        <v>0</v>
      </c>
    </row>
    <row r="65" spans="1:26" x14ac:dyDescent="0.3">
      <c r="A65" s="74" t="s">
        <v>150</v>
      </c>
      <c r="B65" s="74" t="s">
        <v>149</v>
      </c>
      <c r="C65" s="70"/>
      <c r="D65" s="100">
        <v>39826.347222222219</v>
      </c>
      <c r="E65" s="100">
        <v>39826.690972222226</v>
      </c>
      <c r="F65" s="99">
        <v>3.4722222222222224E-2</v>
      </c>
      <c r="G65" s="70"/>
      <c r="H65" s="70"/>
      <c r="I65" s="70"/>
      <c r="J65" s="98"/>
      <c r="K65" s="98"/>
      <c r="L65" s="97"/>
      <c r="N65" s="9" t="str">
        <f t="shared" si="12"/>
        <v/>
      </c>
      <c r="O65" s="9" t="str">
        <f t="shared" si="13"/>
        <v/>
      </c>
      <c r="P65" s="9" t="str">
        <f t="shared" si="14"/>
        <v/>
      </c>
      <c r="Q65" s="9" t="str">
        <f t="shared" si="15"/>
        <v/>
      </c>
      <c r="R65" s="9" t="str">
        <f t="shared" si="16"/>
        <v/>
      </c>
      <c r="S65" s="9" t="str">
        <f t="shared" si="17"/>
        <v/>
      </c>
      <c r="U65" s="96">
        <f t="shared" si="18"/>
        <v>0.30902777778505375</v>
      </c>
      <c r="V65" s="96">
        <f t="shared" si="19"/>
        <v>0</v>
      </c>
      <c r="W65" s="96">
        <f t="shared" si="20"/>
        <v>0</v>
      </c>
      <c r="X65" s="63">
        <f t="shared" si="21"/>
        <v>0</v>
      </c>
      <c r="Y65" s="63">
        <f t="shared" si="22"/>
        <v>0</v>
      </c>
      <c r="Z65" s="63">
        <f t="shared" si="23"/>
        <v>0</v>
      </c>
    </row>
    <row r="66" spans="1:26" x14ac:dyDescent="0.3">
      <c r="A66" s="74" t="s">
        <v>150</v>
      </c>
      <c r="B66" s="74" t="s">
        <v>149</v>
      </c>
      <c r="C66" s="70"/>
      <c r="D66" s="100">
        <v>39823.381944444445</v>
      </c>
      <c r="E66" s="100">
        <v>39823.774305555555</v>
      </c>
      <c r="F66" s="99">
        <v>5.9027777777777783E-2</v>
      </c>
      <c r="G66" s="70"/>
      <c r="H66" s="70"/>
      <c r="I66" s="70"/>
      <c r="J66" s="98"/>
      <c r="K66" s="98"/>
      <c r="L66" s="97"/>
      <c r="N66" s="9" t="str">
        <f t="shared" si="12"/>
        <v/>
      </c>
      <c r="O66" s="9" t="str">
        <f t="shared" si="13"/>
        <v/>
      </c>
      <c r="P66" s="9" t="str">
        <f t="shared" si="14"/>
        <v/>
      </c>
      <c r="Q66" s="9" t="str">
        <f t="shared" si="15"/>
        <v/>
      </c>
      <c r="R66" s="9" t="str">
        <f t="shared" si="16"/>
        <v/>
      </c>
      <c r="S66" s="9" t="str">
        <f t="shared" si="17"/>
        <v/>
      </c>
      <c r="U66" s="96">
        <f t="shared" si="18"/>
        <v>0.33333333333171644</v>
      </c>
      <c r="V66" s="96">
        <f t="shared" si="19"/>
        <v>0</v>
      </c>
      <c r="W66" s="96">
        <f t="shared" si="20"/>
        <v>0</v>
      </c>
      <c r="X66" s="63">
        <f t="shared" si="21"/>
        <v>0</v>
      </c>
      <c r="Y66" s="63">
        <f t="shared" si="22"/>
        <v>0</v>
      </c>
      <c r="Z66" s="63">
        <f t="shared" si="23"/>
        <v>0</v>
      </c>
    </row>
    <row r="67" spans="1:26" x14ac:dyDescent="0.3">
      <c r="A67" s="74" t="s">
        <v>148</v>
      </c>
      <c r="B67" s="74" t="s">
        <v>147</v>
      </c>
      <c r="C67" s="70"/>
      <c r="D67" s="100">
        <v>39826.378472222219</v>
      </c>
      <c r="E67" s="100">
        <v>39826.732638888891</v>
      </c>
      <c r="F67" s="99">
        <v>2.4305555555555556E-2</v>
      </c>
      <c r="G67" s="70"/>
      <c r="H67" s="70"/>
      <c r="I67" s="70"/>
      <c r="J67" s="98"/>
      <c r="K67" s="98"/>
      <c r="L67" s="97"/>
      <c r="N67" s="9" t="str">
        <f t="shared" si="12"/>
        <v/>
      </c>
      <c r="O67" s="9" t="str">
        <f t="shared" si="13"/>
        <v/>
      </c>
      <c r="P67" s="9" t="str">
        <f t="shared" si="14"/>
        <v/>
      </c>
      <c r="Q67" s="9" t="str">
        <f t="shared" si="15"/>
        <v/>
      </c>
      <c r="R67" s="9" t="str">
        <f t="shared" si="16"/>
        <v/>
      </c>
      <c r="S67" s="9" t="str">
        <f t="shared" si="17"/>
        <v/>
      </c>
      <c r="U67" s="96">
        <f t="shared" si="18"/>
        <v>0.32986111111596172</v>
      </c>
      <c r="V67" s="96">
        <f t="shared" si="19"/>
        <v>0</v>
      </c>
      <c r="W67" s="96">
        <f t="shared" si="20"/>
        <v>0</v>
      </c>
      <c r="X67" s="63">
        <f t="shared" si="21"/>
        <v>0</v>
      </c>
      <c r="Y67" s="63">
        <f t="shared" si="22"/>
        <v>0</v>
      </c>
      <c r="Z67" s="63">
        <f t="shared" si="23"/>
        <v>0</v>
      </c>
    </row>
    <row r="68" spans="1:26" x14ac:dyDescent="0.3">
      <c r="A68" s="74" t="s">
        <v>130</v>
      </c>
      <c r="B68" s="74" t="s">
        <v>129</v>
      </c>
      <c r="C68" s="70"/>
      <c r="D68" s="100">
        <v>39826.378472222219</v>
      </c>
      <c r="E68" s="100">
        <v>39826.732638888891</v>
      </c>
      <c r="F68" s="99">
        <v>2.4305555555555556E-2</v>
      </c>
      <c r="G68" s="70"/>
      <c r="H68" s="70"/>
      <c r="I68" s="70"/>
      <c r="J68" s="98"/>
      <c r="K68" s="98"/>
      <c r="L68" s="97"/>
      <c r="N68" s="9" t="str">
        <f t="shared" si="12"/>
        <v/>
      </c>
      <c r="O68" s="9" t="str">
        <f t="shared" si="13"/>
        <v/>
      </c>
      <c r="P68" s="9" t="str">
        <f t="shared" si="14"/>
        <v/>
      </c>
      <c r="Q68" s="9" t="str">
        <f t="shared" si="15"/>
        <v/>
      </c>
      <c r="R68" s="9" t="str">
        <f t="shared" si="16"/>
        <v/>
      </c>
      <c r="S68" s="9" t="str">
        <f t="shared" si="17"/>
        <v/>
      </c>
      <c r="U68" s="96">
        <f t="shared" si="18"/>
        <v>0.32986111111596172</v>
      </c>
      <c r="V68" s="96">
        <f t="shared" si="19"/>
        <v>0</v>
      </c>
      <c r="W68" s="96">
        <f t="shared" si="20"/>
        <v>0</v>
      </c>
      <c r="X68" s="63">
        <f t="shared" si="21"/>
        <v>0</v>
      </c>
      <c r="Y68" s="63">
        <f t="shared" si="22"/>
        <v>0</v>
      </c>
      <c r="Z68" s="63">
        <f t="shared" si="23"/>
        <v>0</v>
      </c>
    </row>
    <row r="69" spans="1:26" x14ac:dyDescent="0.3">
      <c r="A69" s="74" t="s">
        <v>146</v>
      </c>
      <c r="B69" s="74" t="s">
        <v>145</v>
      </c>
      <c r="C69" s="70"/>
      <c r="D69" s="100">
        <v>39823.381944444445</v>
      </c>
      <c r="E69" s="100">
        <v>39823.774305555555</v>
      </c>
      <c r="F69" s="99">
        <v>6.25E-2</v>
      </c>
      <c r="G69" s="70"/>
      <c r="H69" s="70"/>
      <c r="I69" s="70"/>
      <c r="J69" s="98"/>
      <c r="K69" s="98"/>
      <c r="L69" s="97"/>
      <c r="N69" s="9" t="str">
        <f t="shared" si="12"/>
        <v/>
      </c>
      <c r="O69" s="9" t="str">
        <f t="shared" si="13"/>
        <v/>
      </c>
      <c r="P69" s="9" t="str">
        <f t="shared" si="14"/>
        <v/>
      </c>
      <c r="Q69" s="9" t="str">
        <f t="shared" si="15"/>
        <v/>
      </c>
      <c r="R69" s="9" t="str">
        <f t="shared" si="16"/>
        <v/>
      </c>
      <c r="S69" s="9" t="str">
        <f t="shared" si="17"/>
        <v/>
      </c>
      <c r="U69" s="96">
        <f t="shared" si="18"/>
        <v>0.32986111110949423</v>
      </c>
      <c r="V69" s="96">
        <f t="shared" si="19"/>
        <v>0</v>
      </c>
      <c r="W69" s="96">
        <f t="shared" si="20"/>
        <v>0</v>
      </c>
      <c r="X69" s="63">
        <f t="shared" si="21"/>
        <v>0</v>
      </c>
      <c r="Y69" s="63">
        <f t="shared" si="22"/>
        <v>0</v>
      </c>
      <c r="Z69" s="63">
        <f t="shared" si="23"/>
        <v>0</v>
      </c>
    </row>
    <row r="70" spans="1:26" x14ac:dyDescent="0.3">
      <c r="A70" s="74" t="s">
        <v>144</v>
      </c>
      <c r="B70" s="74" t="s">
        <v>143</v>
      </c>
      <c r="C70" s="70"/>
      <c r="D70" s="100">
        <v>39823.381944444445</v>
      </c>
      <c r="E70" s="100">
        <v>39823.774305555555</v>
      </c>
      <c r="F70" s="99">
        <v>6.25E-2</v>
      </c>
      <c r="G70" s="70"/>
      <c r="H70" s="70"/>
      <c r="I70" s="70"/>
      <c r="J70" s="98"/>
      <c r="K70" s="98"/>
      <c r="L70" s="97"/>
      <c r="N70" s="9" t="str">
        <f t="shared" si="12"/>
        <v/>
      </c>
      <c r="O70" s="9" t="str">
        <f t="shared" si="13"/>
        <v/>
      </c>
      <c r="P70" s="9" t="str">
        <f t="shared" si="14"/>
        <v/>
      </c>
      <c r="Q70" s="9" t="str">
        <f t="shared" si="15"/>
        <v/>
      </c>
      <c r="R70" s="9" t="str">
        <f t="shared" si="16"/>
        <v/>
      </c>
      <c r="S70" s="9" t="str">
        <f t="shared" si="17"/>
        <v/>
      </c>
      <c r="U70" s="96">
        <f t="shared" si="18"/>
        <v>0.32986111110949423</v>
      </c>
      <c r="V70" s="96">
        <f t="shared" si="19"/>
        <v>0</v>
      </c>
      <c r="W70" s="96">
        <f t="shared" si="20"/>
        <v>0</v>
      </c>
      <c r="X70" s="63">
        <f t="shared" si="21"/>
        <v>0</v>
      </c>
      <c r="Y70" s="63">
        <f t="shared" si="22"/>
        <v>0</v>
      </c>
      <c r="Z70" s="63">
        <f t="shared" si="23"/>
        <v>0</v>
      </c>
    </row>
    <row r="71" spans="1:26" x14ac:dyDescent="0.3">
      <c r="A71" s="74" t="s">
        <v>142</v>
      </c>
      <c r="B71" s="74" t="s">
        <v>141</v>
      </c>
      <c r="C71" s="70"/>
      <c r="D71" s="100">
        <v>39826.378472222219</v>
      </c>
      <c r="E71" s="100">
        <v>39826.732638888891</v>
      </c>
      <c r="F71" s="99">
        <v>2.7777777777777776E-2</v>
      </c>
      <c r="G71" s="70"/>
      <c r="H71" s="70"/>
      <c r="I71" s="70"/>
      <c r="J71" s="98"/>
      <c r="K71" s="98"/>
      <c r="L71" s="97"/>
      <c r="N71" s="9" t="str">
        <f t="shared" si="12"/>
        <v/>
      </c>
      <c r="O71" s="9" t="str">
        <f t="shared" si="13"/>
        <v/>
      </c>
      <c r="P71" s="9" t="str">
        <f t="shared" si="14"/>
        <v/>
      </c>
      <c r="Q71" s="9" t="str">
        <f t="shared" si="15"/>
        <v/>
      </c>
      <c r="R71" s="9" t="str">
        <f t="shared" si="16"/>
        <v/>
      </c>
      <c r="S71" s="9" t="str">
        <f t="shared" si="17"/>
        <v/>
      </c>
      <c r="U71" s="96">
        <f t="shared" si="18"/>
        <v>0.32638888889373951</v>
      </c>
      <c r="V71" s="96">
        <f t="shared" si="19"/>
        <v>0</v>
      </c>
      <c r="W71" s="96">
        <f t="shared" si="20"/>
        <v>0</v>
      </c>
      <c r="X71" s="63">
        <f t="shared" si="21"/>
        <v>0</v>
      </c>
      <c r="Y71" s="63">
        <f t="shared" si="22"/>
        <v>0</v>
      </c>
      <c r="Z71" s="63">
        <f t="shared" si="23"/>
        <v>0</v>
      </c>
    </row>
    <row r="72" spans="1:26" x14ac:dyDescent="0.3">
      <c r="A72" s="74" t="s">
        <v>140</v>
      </c>
      <c r="B72" s="74" t="s">
        <v>139</v>
      </c>
      <c r="C72" s="70"/>
      <c r="D72" s="100">
        <v>39826.378472222219</v>
      </c>
      <c r="E72" s="100">
        <v>39826.732638888891</v>
      </c>
      <c r="F72" s="99">
        <v>2.7777777777777776E-2</v>
      </c>
      <c r="G72" s="70"/>
      <c r="H72" s="70"/>
      <c r="I72" s="70"/>
      <c r="J72" s="98"/>
      <c r="K72" s="98"/>
      <c r="L72" s="97"/>
      <c r="N72" s="9" t="str">
        <f t="shared" si="12"/>
        <v/>
      </c>
      <c r="O72" s="9" t="str">
        <f t="shared" si="13"/>
        <v/>
      </c>
      <c r="P72" s="9" t="str">
        <f t="shared" si="14"/>
        <v/>
      </c>
      <c r="Q72" s="9" t="str">
        <f t="shared" si="15"/>
        <v/>
      </c>
      <c r="R72" s="9" t="str">
        <f t="shared" si="16"/>
        <v/>
      </c>
      <c r="S72" s="9" t="str">
        <f t="shared" si="17"/>
        <v/>
      </c>
      <c r="U72" s="96">
        <f t="shared" si="18"/>
        <v>0.32638888889373951</v>
      </c>
      <c r="V72" s="96">
        <f t="shared" si="19"/>
        <v>0</v>
      </c>
      <c r="W72" s="96">
        <f t="shared" si="20"/>
        <v>0</v>
      </c>
      <c r="X72" s="63">
        <f t="shared" si="21"/>
        <v>0</v>
      </c>
      <c r="Y72" s="63">
        <f t="shared" si="22"/>
        <v>0</v>
      </c>
      <c r="Z72" s="63">
        <f t="shared" si="23"/>
        <v>0</v>
      </c>
    </row>
    <row r="73" spans="1:26" x14ac:dyDescent="0.3">
      <c r="A73" s="74" t="s">
        <v>138</v>
      </c>
      <c r="B73" s="74" t="s">
        <v>137</v>
      </c>
      <c r="C73" s="70"/>
      <c r="D73" s="100">
        <v>39826.378472222219</v>
      </c>
      <c r="E73" s="100">
        <v>39826.732638888891</v>
      </c>
      <c r="F73" s="99">
        <v>2.7777777777777776E-2</v>
      </c>
      <c r="G73" s="70"/>
      <c r="H73" s="70"/>
      <c r="I73" s="70"/>
      <c r="J73" s="98"/>
      <c r="K73" s="98"/>
      <c r="L73" s="97"/>
      <c r="N73" s="9" t="str">
        <f t="shared" si="12"/>
        <v/>
      </c>
      <c r="O73" s="9" t="str">
        <f t="shared" si="13"/>
        <v/>
      </c>
      <c r="P73" s="9" t="str">
        <f t="shared" si="14"/>
        <v/>
      </c>
      <c r="Q73" s="9" t="str">
        <f t="shared" si="15"/>
        <v/>
      </c>
      <c r="R73" s="9" t="str">
        <f t="shared" si="16"/>
        <v/>
      </c>
      <c r="S73" s="9" t="str">
        <f t="shared" si="17"/>
        <v/>
      </c>
      <c r="U73" s="96">
        <f t="shared" si="18"/>
        <v>0.32638888889373951</v>
      </c>
      <c r="V73" s="96">
        <f t="shared" si="19"/>
        <v>0</v>
      </c>
      <c r="W73" s="96">
        <f t="shared" si="20"/>
        <v>0</v>
      </c>
      <c r="X73" s="63">
        <f t="shared" si="21"/>
        <v>0</v>
      </c>
      <c r="Y73" s="63">
        <f t="shared" si="22"/>
        <v>0</v>
      </c>
      <c r="Z73" s="63">
        <f t="shared" si="23"/>
        <v>0</v>
      </c>
    </row>
    <row r="74" spans="1:26" x14ac:dyDescent="0.3">
      <c r="A74" s="74" t="s">
        <v>136</v>
      </c>
      <c r="B74" s="74" t="s">
        <v>135</v>
      </c>
      <c r="C74" s="70"/>
      <c r="D74" s="100">
        <v>39826.378472222219</v>
      </c>
      <c r="E74" s="100">
        <v>39826.732638888891</v>
      </c>
      <c r="F74" s="99">
        <v>2.7777777777777776E-2</v>
      </c>
      <c r="G74" s="70"/>
      <c r="H74" s="70"/>
      <c r="I74" s="70"/>
      <c r="J74" s="98"/>
      <c r="K74" s="98"/>
      <c r="L74" s="97"/>
      <c r="N74" s="9" t="str">
        <f t="shared" ref="N74:N84" si="24">IF(G74="","",IF(G74=U74,1,0))</f>
        <v/>
      </c>
      <c r="O74" s="9" t="str">
        <f t="shared" ref="O74:O84" si="25">IF(H74="","",IF(H74=V74,1,0))</f>
        <v/>
      </c>
      <c r="P74" s="9" t="str">
        <f t="shared" ref="P74:P84" si="26">IF(I74="","",IF(I74=W74,1,0))</f>
        <v/>
      </c>
      <c r="Q74" s="9" t="str">
        <f t="shared" ref="Q74:Q84" si="27">IF(J74="","",IF(J74=X74,1,0))</f>
        <v/>
      </c>
      <c r="R74" s="9" t="str">
        <f t="shared" ref="R74:R84" si="28">IF(K74="","",IF(K74=Y74,1,0))</f>
        <v/>
      </c>
      <c r="S74" s="9" t="str">
        <f t="shared" ref="S74:S84" si="29">IF(L74="","",IF(L74=Z74,1,0))</f>
        <v/>
      </c>
      <c r="U74" s="96">
        <f t="shared" ref="U74:U84" si="30">E74-D74-F74</f>
        <v>0.32638888889373951</v>
      </c>
      <c r="V74" s="96">
        <f t="shared" ref="V74:V84" si="31">IF(G74&gt;TIME(8,0,0),TIME(8,0,0),G74)</f>
        <v>0</v>
      </c>
      <c r="W74" s="96">
        <f t="shared" ref="W74:W84" si="32">IF(G74&gt;TIME(8,0,0),G74-TIME(8,0,0),0)</f>
        <v>0</v>
      </c>
      <c r="X74" s="63">
        <f t="shared" ref="X74:X84" si="33">H74*24*$C$1</f>
        <v>0</v>
      </c>
      <c r="Y74" s="63">
        <f t="shared" ref="Y74:Y84" si="34">I74*24*$C$3</f>
        <v>0</v>
      </c>
      <c r="Z74" s="63">
        <f t="shared" ref="Z74:Z84" si="35">SUM(J74:K74)</f>
        <v>0</v>
      </c>
    </row>
    <row r="75" spans="1:26" x14ac:dyDescent="0.3">
      <c r="A75" s="74" t="s">
        <v>128</v>
      </c>
      <c r="B75" s="74" t="s">
        <v>127</v>
      </c>
      <c r="C75" s="70"/>
      <c r="D75" s="100">
        <v>39824.347222222219</v>
      </c>
      <c r="E75" s="100">
        <v>39824.690972222219</v>
      </c>
      <c r="F75" s="99">
        <v>2.4305555555555556E-2</v>
      </c>
      <c r="G75" s="70"/>
      <c r="H75" s="70"/>
      <c r="I75" s="70"/>
      <c r="J75" s="98"/>
      <c r="K75" s="98"/>
      <c r="L75" s="97"/>
      <c r="N75" s="9" t="str">
        <f t="shared" si="24"/>
        <v/>
      </c>
      <c r="O75" s="9" t="str">
        <f t="shared" si="25"/>
        <v/>
      </c>
      <c r="P75" s="9" t="str">
        <f t="shared" si="26"/>
        <v/>
      </c>
      <c r="Q75" s="9" t="str">
        <f t="shared" si="27"/>
        <v/>
      </c>
      <c r="R75" s="9" t="str">
        <f t="shared" si="28"/>
        <v/>
      </c>
      <c r="S75" s="9" t="str">
        <f t="shared" si="29"/>
        <v/>
      </c>
      <c r="U75" s="96">
        <f t="shared" si="30"/>
        <v>0.31944444444444442</v>
      </c>
      <c r="V75" s="96">
        <f t="shared" si="31"/>
        <v>0</v>
      </c>
      <c r="W75" s="96">
        <f t="shared" si="32"/>
        <v>0</v>
      </c>
      <c r="X75" s="63">
        <f t="shared" si="33"/>
        <v>0</v>
      </c>
      <c r="Y75" s="63">
        <f t="shared" si="34"/>
        <v>0</v>
      </c>
      <c r="Z75" s="63">
        <f t="shared" si="35"/>
        <v>0</v>
      </c>
    </row>
    <row r="76" spans="1:26" x14ac:dyDescent="0.3">
      <c r="A76" s="74" t="s">
        <v>124</v>
      </c>
      <c r="B76" s="74" t="s">
        <v>82</v>
      </c>
      <c r="C76" s="70"/>
      <c r="D76" s="100">
        <v>39824.347222222219</v>
      </c>
      <c r="E76" s="100">
        <v>39824.690972222219</v>
      </c>
      <c r="F76" s="99">
        <v>2.4305555555555556E-2</v>
      </c>
      <c r="G76" s="70"/>
      <c r="H76" s="70"/>
      <c r="I76" s="70"/>
      <c r="J76" s="98"/>
      <c r="K76" s="98"/>
      <c r="L76" s="97"/>
      <c r="N76" s="9" t="str">
        <f t="shared" si="24"/>
        <v/>
      </c>
      <c r="O76" s="9" t="str">
        <f t="shared" si="25"/>
        <v/>
      </c>
      <c r="P76" s="9" t="str">
        <f t="shared" si="26"/>
        <v/>
      </c>
      <c r="Q76" s="9" t="str">
        <f t="shared" si="27"/>
        <v/>
      </c>
      <c r="R76" s="9" t="str">
        <f t="shared" si="28"/>
        <v/>
      </c>
      <c r="S76" s="9" t="str">
        <f t="shared" si="29"/>
        <v/>
      </c>
      <c r="U76" s="96">
        <f t="shared" si="30"/>
        <v>0.31944444444444442</v>
      </c>
      <c r="V76" s="96">
        <f t="shared" si="31"/>
        <v>0</v>
      </c>
      <c r="W76" s="96">
        <f t="shared" si="32"/>
        <v>0</v>
      </c>
      <c r="X76" s="63">
        <f t="shared" si="33"/>
        <v>0</v>
      </c>
      <c r="Y76" s="63">
        <f t="shared" si="34"/>
        <v>0</v>
      </c>
      <c r="Z76" s="63">
        <f t="shared" si="35"/>
        <v>0</v>
      </c>
    </row>
    <row r="77" spans="1:26" x14ac:dyDescent="0.3">
      <c r="A77" s="74" t="s">
        <v>126</v>
      </c>
      <c r="B77" s="74" t="s">
        <v>125</v>
      </c>
      <c r="C77" s="70"/>
      <c r="D77" s="100">
        <v>39824.347222222219</v>
      </c>
      <c r="E77" s="100">
        <v>39824.690972222219</v>
      </c>
      <c r="F77" s="99">
        <v>2.7777777777777776E-2</v>
      </c>
      <c r="G77" s="70"/>
      <c r="H77" s="70"/>
      <c r="I77" s="70"/>
      <c r="J77" s="98"/>
      <c r="K77" s="98"/>
      <c r="L77" s="97"/>
      <c r="N77" s="9" t="str">
        <f t="shared" si="24"/>
        <v/>
      </c>
      <c r="O77" s="9" t="str">
        <f t="shared" si="25"/>
        <v/>
      </c>
      <c r="P77" s="9" t="str">
        <f t="shared" si="26"/>
        <v/>
      </c>
      <c r="Q77" s="9" t="str">
        <f t="shared" si="27"/>
        <v/>
      </c>
      <c r="R77" s="9" t="str">
        <f t="shared" si="28"/>
        <v/>
      </c>
      <c r="S77" s="9" t="str">
        <f t="shared" si="29"/>
        <v/>
      </c>
      <c r="U77" s="96">
        <f t="shared" si="30"/>
        <v>0.31597222222222221</v>
      </c>
      <c r="V77" s="96">
        <f t="shared" si="31"/>
        <v>0</v>
      </c>
      <c r="W77" s="96">
        <f t="shared" si="32"/>
        <v>0</v>
      </c>
      <c r="X77" s="63">
        <f t="shared" si="33"/>
        <v>0</v>
      </c>
      <c r="Y77" s="63">
        <f t="shared" si="34"/>
        <v>0</v>
      </c>
      <c r="Z77" s="63">
        <f t="shared" si="35"/>
        <v>0</v>
      </c>
    </row>
    <row r="78" spans="1:26" x14ac:dyDescent="0.3">
      <c r="A78" s="74" t="s">
        <v>134</v>
      </c>
      <c r="B78" s="74" t="s">
        <v>133</v>
      </c>
      <c r="C78" s="70"/>
      <c r="D78" s="100">
        <v>39826.378472222219</v>
      </c>
      <c r="E78" s="100">
        <v>39826.732638888891</v>
      </c>
      <c r="F78" s="99">
        <v>5.5555555555555552E-2</v>
      </c>
      <c r="G78" s="70"/>
      <c r="H78" s="70"/>
      <c r="I78" s="70"/>
      <c r="J78" s="98"/>
      <c r="K78" s="98"/>
      <c r="L78" s="97"/>
      <c r="N78" s="9" t="str">
        <f t="shared" si="24"/>
        <v/>
      </c>
      <c r="O78" s="9" t="str">
        <f t="shared" si="25"/>
        <v/>
      </c>
      <c r="P78" s="9" t="str">
        <f t="shared" si="26"/>
        <v/>
      </c>
      <c r="Q78" s="9" t="str">
        <f t="shared" si="27"/>
        <v/>
      </c>
      <c r="R78" s="9" t="str">
        <f t="shared" si="28"/>
        <v/>
      </c>
      <c r="S78" s="9" t="str">
        <f t="shared" si="29"/>
        <v/>
      </c>
      <c r="U78" s="96">
        <f t="shared" si="30"/>
        <v>0.29861111111596172</v>
      </c>
      <c r="V78" s="96">
        <f t="shared" si="31"/>
        <v>0</v>
      </c>
      <c r="W78" s="96">
        <f t="shared" si="32"/>
        <v>0</v>
      </c>
      <c r="X78" s="63">
        <f t="shared" si="33"/>
        <v>0</v>
      </c>
      <c r="Y78" s="63">
        <f t="shared" si="34"/>
        <v>0</v>
      </c>
      <c r="Z78" s="63">
        <f t="shared" si="35"/>
        <v>0</v>
      </c>
    </row>
    <row r="79" spans="1:26" x14ac:dyDescent="0.3">
      <c r="A79" s="74" t="s">
        <v>132</v>
      </c>
      <c r="B79" s="74" t="s">
        <v>131</v>
      </c>
      <c r="C79" s="70"/>
      <c r="D79" s="100">
        <v>39826.420138888891</v>
      </c>
      <c r="E79" s="100">
        <v>39826.732638888891</v>
      </c>
      <c r="F79" s="99">
        <v>2.7777777777777776E-2</v>
      </c>
      <c r="G79" s="70"/>
      <c r="H79" s="70"/>
      <c r="I79" s="70"/>
      <c r="J79" s="98"/>
      <c r="K79" s="98"/>
      <c r="L79" s="97"/>
      <c r="N79" s="9" t="str">
        <f t="shared" si="24"/>
        <v/>
      </c>
      <c r="O79" s="9" t="str">
        <f t="shared" si="25"/>
        <v/>
      </c>
      <c r="P79" s="9" t="str">
        <f t="shared" si="26"/>
        <v/>
      </c>
      <c r="Q79" s="9" t="str">
        <f t="shared" si="27"/>
        <v/>
      </c>
      <c r="R79" s="9" t="str">
        <f t="shared" si="28"/>
        <v/>
      </c>
      <c r="S79" s="9" t="str">
        <f t="shared" si="29"/>
        <v/>
      </c>
      <c r="U79" s="96">
        <f t="shared" si="30"/>
        <v>0.28472222222222221</v>
      </c>
      <c r="V79" s="96">
        <f t="shared" si="31"/>
        <v>0</v>
      </c>
      <c r="W79" s="96">
        <f t="shared" si="32"/>
        <v>0</v>
      </c>
      <c r="X79" s="63">
        <f t="shared" si="33"/>
        <v>0</v>
      </c>
      <c r="Y79" s="63">
        <f t="shared" si="34"/>
        <v>0</v>
      </c>
      <c r="Z79" s="63">
        <f t="shared" si="35"/>
        <v>0</v>
      </c>
    </row>
    <row r="80" spans="1:26" x14ac:dyDescent="0.3">
      <c r="A80" s="74" t="s">
        <v>132</v>
      </c>
      <c r="B80" s="74" t="s">
        <v>131</v>
      </c>
      <c r="C80" s="70"/>
      <c r="D80" s="100">
        <v>39824.470833333333</v>
      </c>
      <c r="E80" s="100">
        <v>39824.738194444442</v>
      </c>
      <c r="F80" s="99">
        <v>2.0833333333333332E-2</v>
      </c>
      <c r="G80" s="70"/>
      <c r="H80" s="70"/>
      <c r="I80" s="70"/>
      <c r="J80" s="98"/>
      <c r="K80" s="98"/>
      <c r="L80" s="97"/>
      <c r="N80" s="9" t="str">
        <f t="shared" si="24"/>
        <v/>
      </c>
      <c r="O80" s="9" t="str">
        <f t="shared" si="25"/>
        <v/>
      </c>
      <c r="P80" s="9" t="str">
        <f t="shared" si="26"/>
        <v/>
      </c>
      <c r="Q80" s="9" t="str">
        <f t="shared" si="27"/>
        <v/>
      </c>
      <c r="R80" s="9" t="str">
        <f t="shared" si="28"/>
        <v/>
      </c>
      <c r="S80" s="9" t="str">
        <f t="shared" si="29"/>
        <v/>
      </c>
      <c r="U80" s="96">
        <f t="shared" si="30"/>
        <v>0.24652777777616089</v>
      </c>
      <c r="V80" s="96">
        <f t="shared" si="31"/>
        <v>0</v>
      </c>
      <c r="W80" s="96">
        <f t="shared" si="32"/>
        <v>0</v>
      </c>
      <c r="X80" s="63">
        <f t="shared" si="33"/>
        <v>0</v>
      </c>
      <c r="Y80" s="63">
        <f t="shared" si="34"/>
        <v>0</v>
      </c>
      <c r="Z80" s="63">
        <f t="shared" si="35"/>
        <v>0</v>
      </c>
    </row>
    <row r="81" spans="1:26" x14ac:dyDescent="0.3">
      <c r="A81" s="74" t="s">
        <v>130</v>
      </c>
      <c r="B81" s="74" t="s">
        <v>129</v>
      </c>
      <c r="C81" s="70"/>
      <c r="D81" s="100">
        <v>39824.461805555555</v>
      </c>
      <c r="E81" s="100">
        <v>39824.715277777781</v>
      </c>
      <c r="F81" s="99">
        <v>2.7777777777777776E-2</v>
      </c>
      <c r="G81" s="70"/>
      <c r="H81" s="70"/>
      <c r="I81" s="70"/>
      <c r="J81" s="98"/>
      <c r="K81" s="98"/>
      <c r="L81" s="97"/>
      <c r="N81" s="9" t="str">
        <f t="shared" si="24"/>
        <v/>
      </c>
      <c r="O81" s="9" t="str">
        <f t="shared" si="25"/>
        <v/>
      </c>
      <c r="P81" s="9" t="str">
        <f t="shared" si="26"/>
        <v/>
      </c>
      <c r="Q81" s="9" t="str">
        <f t="shared" si="27"/>
        <v/>
      </c>
      <c r="R81" s="9" t="str">
        <f t="shared" si="28"/>
        <v/>
      </c>
      <c r="S81" s="9" t="str">
        <f t="shared" si="29"/>
        <v/>
      </c>
      <c r="U81" s="96">
        <f t="shared" si="30"/>
        <v>0.22569444444848663</v>
      </c>
      <c r="V81" s="96">
        <f t="shared" si="31"/>
        <v>0</v>
      </c>
      <c r="W81" s="96">
        <f t="shared" si="32"/>
        <v>0</v>
      </c>
      <c r="X81" s="63">
        <f t="shared" si="33"/>
        <v>0</v>
      </c>
      <c r="Y81" s="63">
        <f t="shared" si="34"/>
        <v>0</v>
      </c>
      <c r="Z81" s="63">
        <f t="shared" si="35"/>
        <v>0</v>
      </c>
    </row>
    <row r="82" spans="1:26" x14ac:dyDescent="0.3">
      <c r="A82" s="74" t="s">
        <v>128</v>
      </c>
      <c r="B82" s="74" t="s">
        <v>127</v>
      </c>
      <c r="C82" s="70"/>
      <c r="D82" s="100">
        <v>39823.555555555555</v>
      </c>
      <c r="E82" s="100">
        <v>39823.774305555555</v>
      </c>
      <c r="F82" s="99">
        <v>1.7361111111111112E-2</v>
      </c>
      <c r="G82" s="70"/>
      <c r="H82" s="70"/>
      <c r="I82" s="70"/>
      <c r="J82" s="98"/>
      <c r="K82" s="98"/>
      <c r="L82" s="97"/>
      <c r="N82" s="9" t="str">
        <f t="shared" si="24"/>
        <v/>
      </c>
      <c r="O82" s="9" t="str">
        <f t="shared" si="25"/>
        <v/>
      </c>
      <c r="P82" s="9" t="str">
        <f t="shared" si="26"/>
        <v/>
      </c>
      <c r="Q82" s="9" t="str">
        <f t="shared" si="27"/>
        <v/>
      </c>
      <c r="R82" s="9" t="str">
        <f t="shared" si="28"/>
        <v/>
      </c>
      <c r="S82" s="9" t="str">
        <f t="shared" si="29"/>
        <v/>
      </c>
      <c r="U82" s="96">
        <f t="shared" si="30"/>
        <v>0.2013888888888889</v>
      </c>
      <c r="V82" s="96">
        <f t="shared" si="31"/>
        <v>0</v>
      </c>
      <c r="W82" s="96">
        <f t="shared" si="32"/>
        <v>0</v>
      </c>
      <c r="X82" s="63">
        <f t="shared" si="33"/>
        <v>0</v>
      </c>
      <c r="Y82" s="63">
        <f t="shared" si="34"/>
        <v>0</v>
      </c>
      <c r="Z82" s="63">
        <f t="shared" si="35"/>
        <v>0</v>
      </c>
    </row>
    <row r="83" spans="1:26" x14ac:dyDescent="0.3">
      <c r="A83" s="74" t="s">
        <v>126</v>
      </c>
      <c r="B83" s="74" t="s">
        <v>125</v>
      </c>
      <c r="C83" s="70"/>
      <c r="D83" s="100">
        <v>39823.555555555555</v>
      </c>
      <c r="E83" s="100">
        <v>39823.774305555555</v>
      </c>
      <c r="F83" s="99">
        <v>3.4722222222222224E-2</v>
      </c>
      <c r="G83" s="70"/>
      <c r="H83" s="70"/>
      <c r="I83" s="70"/>
      <c r="J83" s="98"/>
      <c r="K83" s="98"/>
      <c r="L83" s="97"/>
      <c r="N83" s="9" t="str">
        <f t="shared" si="24"/>
        <v/>
      </c>
      <c r="O83" s="9" t="str">
        <f t="shared" si="25"/>
        <v/>
      </c>
      <c r="P83" s="9" t="str">
        <f t="shared" si="26"/>
        <v/>
      </c>
      <c r="Q83" s="9" t="str">
        <f t="shared" si="27"/>
        <v/>
      </c>
      <c r="R83" s="9" t="str">
        <f t="shared" si="28"/>
        <v/>
      </c>
      <c r="S83" s="9" t="str">
        <f t="shared" si="29"/>
        <v/>
      </c>
      <c r="U83" s="96">
        <f t="shared" si="30"/>
        <v>0.18402777777777779</v>
      </c>
      <c r="V83" s="96">
        <f t="shared" si="31"/>
        <v>0</v>
      </c>
      <c r="W83" s="96">
        <f t="shared" si="32"/>
        <v>0</v>
      </c>
      <c r="X83" s="63">
        <f t="shared" si="33"/>
        <v>0</v>
      </c>
      <c r="Y83" s="63">
        <f t="shared" si="34"/>
        <v>0</v>
      </c>
      <c r="Z83" s="63">
        <f t="shared" si="35"/>
        <v>0</v>
      </c>
    </row>
    <row r="84" spans="1:26" x14ac:dyDescent="0.3">
      <c r="A84" s="74" t="s">
        <v>124</v>
      </c>
      <c r="B84" s="74" t="s">
        <v>82</v>
      </c>
      <c r="C84" s="70"/>
      <c r="D84" s="100">
        <v>39823.555555555555</v>
      </c>
      <c r="E84" s="100">
        <v>39823.774305555555</v>
      </c>
      <c r="F84" s="99">
        <v>3.4722222222222224E-2</v>
      </c>
      <c r="G84" s="70"/>
      <c r="H84" s="70"/>
      <c r="I84" s="70"/>
      <c r="J84" s="98"/>
      <c r="K84" s="98"/>
      <c r="L84" s="97"/>
      <c r="N84" s="9" t="str">
        <f t="shared" si="24"/>
        <v/>
      </c>
      <c r="O84" s="9" t="str">
        <f t="shared" si="25"/>
        <v/>
      </c>
      <c r="P84" s="9" t="str">
        <f t="shared" si="26"/>
        <v/>
      </c>
      <c r="Q84" s="9" t="str">
        <f t="shared" si="27"/>
        <v/>
      </c>
      <c r="R84" s="9" t="str">
        <f t="shared" si="28"/>
        <v/>
      </c>
      <c r="S84" s="9" t="str">
        <f t="shared" si="29"/>
        <v/>
      </c>
      <c r="U84" s="96">
        <f t="shared" si="30"/>
        <v>0.18402777777777779</v>
      </c>
      <c r="V84" s="96">
        <f t="shared" si="31"/>
        <v>0</v>
      </c>
      <c r="W84" s="96">
        <f t="shared" si="32"/>
        <v>0</v>
      </c>
      <c r="X84" s="63">
        <f t="shared" si="33"/>
        <v>0</v>
      </c>
      <c r="Y84" s="63">
        <f t="shared" si="34"/>
        <v>0</v>
      </c>
      <c r="Z84" s="63">
        <f t="shared" si="35"/>
        <v>0</v>
      </c>
    </row>
  </sheetData>
  <mergeCells count="3">
    <mergeCell ref="G8:I8"/>
    <mergeCell ref="J8:L8"/>
    <mergeCell ref="N8:S8"/>
  </mergeCells>
  <conditionalFormatting sqref="N10:S84">
    <cfRule type="containsText" dxfId="3" priority="3" stopIfTrue="1" operator="containsText" text="0">
      <formula>NOT(ISERROR(SEARCH("0",N10)))</formula>
    </cfRule>
    <cfRule type="cellIs" dxfId="2" priority="4" stopIfTrue="1" operator="equal">
      <formula>1</formula>
    </cfRule>
  </conditionalFormatting>
  <conditionalFormatting sqref="N7 Q7">
    <cfRule type="containsText" dxfId="1" priority="1" stopIfTrue="1" operator="containsText" text="0">
      <formula>NOT(ISERROR(SEARCH("0",N7)))</formula>
    </cfRule>
    <cfRule type="cellIs" dxfId="0" priority="2" stopIfTrue="1" operator="equal">
      <formula>1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48"/>
  <sheetViews>
    <sheetView workbookViewId="0"/>
  </sheetViews>
  <sheetFormatPr baseColWidth="10" defaultColWidth="11.453125" defaultRowHeight="13" x14ac:dyDescent="0.3"/>
  <cols>
    <col min="1" max="1" width="11" style="8" customWidth="1"/>
    <col min="2" max="2" width="9.7265625" style="8" customWidth="1"/>
    <col min="3" max="3" width="11" style="8" customWidth="1"/>
    <col min="4" max="4" width="7.81640625" style="22" customWidth="1"/>
    <col min="5" max="5" width="9.453125" style="8" customWidth="1"/>
    <col min="6" max="6" width="11.453125" style="8" customWidth="1"/>
    <col min="7" max="7" width="12.1796875" style="15" bestFit="1" customWidth="1"/>
    <col min="8" max="8" width="14" style="15" customWidth="1"/>
    <col min="9" max="9" width="12.7265625" style="15" customWidth="1"/>
    <col min="10" max="10" width="16.7265625" style="58" customWidth="1"/>
    <col min="11" max="11" width="9.26953125" style="57" customWidth="1"/>
    <col min="12" max="14" width="4.453125" style="56" customWidth="1"/>
    <col min="15" max="16" width="4.453125" style="55" customWidth="1"/>
    <col min="17" max="17" width="11.453125" style="8"/>
    <col min="18" max="20" width="0" style="22" hidden="1" customWidth="1"/>
    <col min="21" max="21" width="11.54296875" style="22" hidden="1" customWidth="1"/>
    <col min="22" max="22" width="16.7265625" style="8" hidden="1" customWidth="1"/>
    <col min="23" max="16384" width="11.453125" style="8"/>
  </cols>
  <sheetData>
    <row r="1" spans="1:23" ht="17.5" x14ac:dyDescent="0.35">
      <c r="A1" s="95" t="s">
        <v>123</v>
      </c>
      <c r="D1" s="94" t="s">
        <v>16</v>
      </c>
      <c r="E1" s="81"/>
      <c r="F1" s="81"/>
      <c r="G1" s="88"/>
      <c r="H1" s="82"/>
      <c r="I1" s="82"/>
      <c r="J1" s="81"/>
      <c r="K1" s="85"/>
      <c r="L1" s="84"/>
      <c r="M1" s="84"/>
      <c r="N1" s="84"/>
      <c r="O1" s="83"/>
      <c r="P1" s="83"/>
      <c r="Q1" s="81"/>
      <c r="R1" s="82"/>
      <c r="S1" s="82"/>
      <c r="T1" s="82"/>
      <c r="U1" s="82"/>
      <c r="V1" s="81"/>
      <c r="W1" s="81"/>
    </row>
    <row r="2" spans="1:23" ht="14" x14ac:dyDescent="0.3">
      <c r="D2" s="90">
        <v>1</v>
      </c>
      <c r="E2" s="93" t="s">
        <v>122</v>
      </c>
      <c r="F2" s="81"/>
      <c r="G2" s="88"/>
      <c r="H2" s="82"/>
      <c r="I2" s="82"/>
      <c r="J2" s="81"/>
      <c r="K2" s="85"/>
      <c r="L2" s="84"/>
      <c r="M2" s="84"/>
      <c r="N2" s="84"/>
      <c r="O2" s="83"/>
      <c r="P2" s="83"/>
      <c r="Q2" s="81"/>
      <c r="R2" s="82"/>
      <c r="S2" s="82"/>
      <c r="T2" s="82"/>
      <c r="U2" s="82"/>
      <c r="V2" s="81"/>
      <c r="W2" s="81"/>
    </row>
    <row r="3" spans="1:23" ht="14" x14ac:dyDescent="0.3">
      <c r="A3" s="42" t="s">
        <v>121</v>
      </c>
      <c r="B3" s="42"/>
      <c r="D3" s="90">
        <v>2</v>
      </c>
      <c r="E3" s="89" t="s">
        <v>120</v>
      </c>
      <c r="F3" s="81"/>
      <c r="G3" s="88"/>
      <c r="H3" s="87"/>
      <c r="I3" s="87"/>
      <c r="J3" s="86"/>
      <c r="K3" s="85"/>
      <c r="L3" s="84"/>
      <c r="M3" s="84"/>
      <c r="N3" s="84"/>
      <c r="O3" s="83"/>
      <c r="P3" s="83"/>
      <c r="Q3" s="81"/>
      <c r="R3" s="82"/>
      <c r="S3" s="82"/>
      <c r="T3" s="82"/>
      <c r="U3" s="82"/>
      <c r="V3" s="81"/>
      <c r="W3" s="81"/>
    </row>
    <row r="4" spans="1:23" ht="14" x14ac:dyDescent="0.3">
      <c r="A4" s="92" t="s">
        <v>119</v>
      </c>
      <c r="B4" s="91">
        <v>220</v>
      </c>
      <c r="D4" s="134">
        <v>3</v>
      </c>
      <c r="E4" s="133" t="s">
        <v>118</v>
      </c>
      <c r="F4" s="81"/>
      <c r="G4" s="88"/>
      <c r="H4" s="87"/>
      <c r="I4" s="87"/>
      <c r="J4" s="86"/>
      <c r="K4" s="85"/>
      <c r="L4" s="84"/>
      <c r="M4" s="84"/>
      <c r="N4" s="84"/>
      <c r="O4" s="83"/>
      <c r="P4" s="83"/>
      <c r="Q4" s="81"/>
      <c r="R4" s="82"/>
      <c r="S4" s="82"/>
      <c r="T4" s="82"/>
      <c r="U4" s="82"/>
      <c r="V4" s="81"/>
      <c r="W4" s="81"/>
    </row>
    <row r="5" spans="1:23" ht="14" x14ac:dyDescent="0.3">
      <c r="A5" s="92" t="s">
        <v>117</v>
      </c>
      <c r="B5" s="91">
        <v>145</v>
      </c>
      <c r="D5" s="134">
        <v>4</v>
      </c>
      <c r="E5" s="133" t="s">
        <v>116</v>
      </c>
      <c r="F5" s="89"/>
      <c r="G5" s="88"/>
      <c r="H5" s="87"/>
      <c r="I5" s="87"/>
      <c r="J5" s="86"/>
      <c r="K5" s="85"/>
      <c r="L5" s="84"/>
      <c r="M5" s="84"/>
      <c r="N5" s="84"/>
      <c r="O5" s="83"/>
      <c r="P5" s="83"/>
      <c r="Q5" s="81"/>
      <c r="R5" s="82"/>
      <c r="S5" s="82"/>
      <c r="T5" s="82"/>
      <c r="U5" s="82"/>
      <c r="V5" s="81"/>
      <c r="W5" s="81"/>
    </row>
    <row r="6" spans="1:23" x14ac:dyDescent="0.3">
      <c r="H6" s="80"/>
      <c r="I6" s="80"/>
      <c r="J6" s="79"/>
      <c r="L6" s="6">
        <v>1</v>
      </c>
      <c r="M6" s="78" t="s">
        <v>3</v>
      </c>
      <c r="N6" s="9"/>
      <c r="O6" s="9">
        <v>0</v>
      </c>
      <c r="P6" s="77" t="s">
        <v>5</v>
      </c>
    </row>
    <row r="7" spans="1:23" ht="14" x14ac:dyDescent="0.3">
      <c r="G7" s="75" t="s">
        <v>115</v>
      </c>
      <c r="H7" s="22"/>
      <c r="I7" s="22"/>
      <c r="J7" s="8"/>
      <c r="L7" s="131" t="s">
        <v>2</v>
      </c>
      <c r="M7" s="131"/>
      <c r="N7" s="131"/>
      <c r="O7" s="131"/>
      <c r="P7" s="131"/>
      <c r="S7" s="75" t="s">
        <v>115</v>
      </c>
    </row>
    <row r="8" spans="1:23" ht="14" x14ac:dyDescent="0.3">
      <c r="A8" s="42" t="s">
        <v>114</v>
      </c>
      <c r="B8" s="42" t="s">
        <v>113</v>
      </c>
      <c r="C8" s="42" t="s">
        <v>112</v>
      </c>
      <c r="D8" s="43" t="s">
        <v>105</v>
      </c>
      <c r="E8" s="42" t="s">
        <v>111</v>
      </c>
      <c r="F8" s="42" t="s">
        <v>110</v>
      </c>
      <c r="G8" s="75" t="s">
        <v>104</v>
      </c>
      <c r="H8" s="43" t="s">
        <v>103</v>
      </c>
      <c r="I8" s="43" t="s">
        <v>102</v>
      </c>
      <c r="J8" s="42" t="s">
        <v>101</v>
      </c>
      <c r="K8" s="76"/>
      <c r="L8" s="5" t="s">
        <v>10</v>
      </c>
      <c r="M8" s="5" t="s">
        <v>109</v>
      </c>
      <c r="N8" s="5" t="s">
        <v>108</v>
      </c>
      <c r="O8" s="5" t="s">
        <v>107</v>
      </c>
      <c r="P8" s="5" t="s">
        <v>106</v>
      </c>
      <c r="R8" s="43" t="s">
        <v>105</v>
      </c>
      <c r="S8" s="75" t="s">
        <v>104</v>
      </c>
      <c r="T8" s="43" t="s">
        <v>103</v>
      </c>
      <c r="U8" s="43" t="s">
        <v>102</v>
      </c>
      <c r="V8" s="42" t="s">
        <v>101</v>
      </c>
    </row>
    <row r="9" spans="1:23" x14ac:dyDescent="0.3">
      <c r="A9" s="74" t="s">
        <v>89</v>
      </c>
      <c r="B9" s="74" t="s">
        <v>77</v>
      </c>
      <c r="C9" s="73">
        <v>6857</v>
      </c>
      <c r="D9" s="69"/>
      <c r="E9" s="72" t="s">
        <v>55</v>
      </c>
      <c r="F9" s="71">
        <v>36055</v>
      </c>
      <c r="G9" s="70"/>
      <c r="H9" s="69"/>
      <c r="I9" s="68"/>
      <c r="J9" s="67"/>
      <c r="K9" s="66"/>
      <c r="L9" s="9" t="str">
        <f t="shared" ref="L9:L40" si="0">IF(D9="","",IF(D9=R9,1,0))</f>
        <v/>
      </c>
      <c r="M9" s="9" t="str">
        <f t="shared" ref="M9:M40" si="1">IF(G9="","",IF(G9=S9,1,0))</f>
        <v/>
      </c>
      <c r="N9" s="9" t="str">
        <f t="shared" ref="N9:N40" si="2">IF(H9="","",IF(H9=T9,1,0))</f>
        <v/>
      </c>
      <c r="O9" s="9" t="str">
        <f t="shared" ref="O9:O40" si="3">IF(I9="","",IF(I9=U9,1,0))</f>
        <v/>
      </c>
      <c r="P9" s="9" t="str">
        <f t="shared" ref="P9:P40" si="4">IF(J9="","",IF(J9=V9,1,0))</f>
        <v/>
      </c>
      <c r="R9" s="22">
        <f t="shared" ref="R9:R40" ca="1" si="5">DATEDIF(C9,TODAY(),"y")</f>
        <v>103</v>
      </c>
      <c r="S9" s="22">
        <f t="shared" ref="S9:S40" si="6">DATEDIF(C9,F9,"y")</f>
        <v>79</v>
      </c>
      <c r="T9" s="65">
        <f t="shared" ref="T9:T40" ca="1" si="7">TODAY()-F9</f>
        <v>8588</v>
      </c>
      <c r="U9" s="64">
        <f t="shared" ref="U9:U40" si="8">IF(E9="P",$B$4,$B$5)</f>
        <v>220</v>
      </c>
      <c r="V9" s="63">
        <f t="shared" ref="V9:V40" si="9">H9*I9</f>
        <v>0</v>
      </c>
    </row>
    <row r="10" spans="1:23" x14ac:dyDescent="0.3">
      <c r="A10" s="74" t="s">
        <v>89</v>
      </c>
      <c r="B10" s="74" t="s">
        <v>81</v>
      </c>
      <c r="C10" s="73">
        <v>6632</v>
      </c>
      <c r="D10" s="69"/>
      <c r="E10" s="72" t="s">
        <v>52</v>
      </c>
      <c r="F10" s="71">
        <v>32497</v>
      </c>
      <c r="G10" s="70"/>
      <c r="H10" s="69"/>
      <c r="I10" s="68"/>
      <c r="J10" s="67"/>
      <c r="K10" s="66"/>
      <c r="L10" s="9" t="str">
        <f t="shared" si="0"/>
        <v/>
      </c>
      <c r="M10" s="9" t="str">
        <f t="shared" si="1"/>
        <v/>
      </c>
      <c r="N10" s="9" t="str">
        <f t="shared" si="2"/>
        <v/>
      </c>
      <c r="O10" s="9" t="str">
        <f t="shared" si="3"/>
        <v/>
      </c>
      <c r="P10" s="9" t="str">
        <f t="shared" si="4"/>
        <v/>
      </c>
      <c r="R10" s="22">
        <f t="shared" ca="1" si="5"/>
        <v>104</v>
      </c>
      <c r="S10" s="22">
        <f t="shared" si="6"/>
        <v>70</v>
      </c>
      <c r="T10" s="65">
        <f t="shared" ca="1" si="7"/>
        <v>12146</v>
      </c>
      <c r="U10" s="64">
        <f t="shared" si="8"/>
        <v>145</v>
      </c>
      <c r="V10" s="63">
        <f t="shared" si="9"/>
        <v>0</v>
      </c>
    </row>
    <row r="11" spans="1:23" x14ac:dyDescent="0.3">
      <c r="A11" s="74" t="s">
        <v>75</v>
      </c>
      <c r="B11" s="74" t="s">
        <v>86</v>
      </c>
      <c r="C11" s="73">
        <v>6770</v>
      </c>
      <c r="D11" s="69"/>
      <c r="E11" s="72" t="s">
        <v>52</v>
      </c>
      <c r="F11" s="71">
        <v>33657</v>
      </c>
      <c r="G11" s="70"/>
      <c r="H11" s="69"/>
      <c r="I11" s="68"/>
      <c r="J11" s="67"/>
      <c r="K11" s="66"/>
      <c r="L11" s="9" t="str">
        <f t="shared" si="0"/>
        <v/>
      </c>
      <c r="M11" s="9" t="str">
        <f t="shared" si="1"/>
        <v/>
      </c>
      <c r="N11" s="9" t="str">
        <f t="shared" si="2"/>
        <v/>
      </c>
      <c r="O11" s="9" t="str">
        <f t="shared" si="3"/>
        <v/>
      </c>
      <c r="P11" s="9" t="str">
        <f t="shared" si="4"/>
        <v/>
      </c>
      <c r="R11" s="22">
        <f t="shared" ca="1" si="5"/>
        <v>103</v>
      </c>
      <c r="S11" s="22">
        <f t="shared" si="6"/>
        <v>73</v>
      </c>
      <c r="T11" s="65">
        <f t="shared" ca="1" si="7"/>
        <v>10986</v>
      </c>
      <c r="U11" s="64">
        <f t="shared" si="8"/>
        <v>145</v>
      </c>
      <c r="V11" s="63">
        <f t="shared" si="9"/>
        <v>0</v>
      </c>
    </row>
    <row r="12" spans="1:23" x14ac:dyDescent="0.3">
      <c r="A12" s="74" t="s">
        <v>58</v>
      </c>
      <c r="B12" s="74" t="s">
        <v>61</v>
      </c>
      <c r="C12" s="73">
        <v>7003</v>
      </c>
      <c r="D12" s="69"/>
      <c r="E12" s="72" t="s">
        <v>55</v>
      </c>
      <c r="F12" s="71">
        <v>35289</v>
      </c>
      <c r="G12" s="70"/>
      <c r="H12" s="69"/>
      <c r="I12" s="68"/>
      <c r="J12" s="67"/>
      <c r="K12" s="66"/>
      <c r="L12" s="9" t="str">
        <f t="shared" si="0"/>
        <v/>
      </c>
      <c r="M12" s="9" t="str">
        <f t="shared" si="1"/>
        <v/>
      </c>
      <c r="N12" s="9" t="str">
        <f t="shared" si="2"/>
        <v/>
      </c>
      <c r="O12" s="9" t="str">
        <f t="shared" si="3"/>
        <v/>
      </c>
      <c r="P12" s="9" t="str">
        <f t="shared" si="4"/>
        <v/>
      </c>
      <c r="R12" s="22">
        <f t="shared" ca="1" si="5"/>
        <v>103</v>
      </c>
      <c r="S12" s="22">
        <f t="shared" si="6"/>
        <v>77</v>
      </c>
      <c r="T12" s="65">
        <f t="shared" ca="1" si="7"/>
        <v>9354</v>
      </c>
      <c r="U12" s="64">
        <f t="shared" si="8"/>
        <v>220</v>
      </c>
      <c r="V12" s="63">
        <f t="shared" si="9"/>
        <v>0</v>
      </c>
    </row>
    <row r="13" spans="1:23" x14ac:dyDescent="0.3">
      <c r="A13" s="74" t="s">
        <v>58</v>
      </c>
      <c r="B13" s="74" t="s">
        <v>56</v>
      </c>
      <c r="C13" s="73">
        <v>7295</v>
      </c>
      <c r="D13" s="69"/>
      <c r="E13" s="72" t="s">
        <v>55</v>
      </c>
      <c r="F13" s="71">
        <v>35592</v>
      </c>
      <c r="G13" s="70"/>
      <c r="H13" s="69"/>
      <c r="I13" s="68"/>
      <c r="J13" s="67"/>
      <c r="K13" s="66"/>
      <c r="L13" s="9" t="str">
        <f t="shared" si="0"/>
        <v/>
      </c>
      <c r="M13" s="9" t="str">
        <f t="shared" si="1"/>
        <v/>
      </c>
      <c r="N13" s="9" t="str">
        <f t="shared" si="2"/>
        <v/>
      </c>
      <c r="O13" s="9" t="str">
        <f t="shared" si="3"/>
        <v/>
      </c>
      <c r="P13" s="9" t="str">
        <f t="shared" si="4"/>
        <v/>
      </c>
      <c r="R13" s="22">
        <f t="shared" ca="1" si="5"/>
        <v>102</v>
      </c>
      <c r="S13" s="22">
        <f t="shared" si="6"/>
        <v>77</v>
      </c>
      <c r="T13" s="65">
        <f t="shared" ca="1" si="7"/>
        <v>9051</v>
      </c>
      <c r="U13" s="64">
        <f t="shared" si="8"/>
        <v>220</v>
      </c>
      <c r="V13" s="63">
        <f t="shared" si="9"/>
        <v>0</v>
      </c>
    </row>
    <row r="14" spans="1:23" x14ac:dyDescent="0.3">
      <c r="A14" s="74" t="s">
        <v>65</v>
      </c>
      <c r="B14" s="74" t="s">
        <v>88</v>
      </c>
      <c r="C14" s="73">
        <v>7291</v>
      </c>
      <c r="D14" s="69"/>
      <c r="E14" s="72" t="s">
        <v>55</v>
      </c>
      <c r="F14" s="71">
        <v>36218</v>
      </c>
      <c r="G14" s="70"/>
      <c r="H14" s="69"/>
      <c r="I14" s="68"/>
      <c r="J14" s="67"/>
      <c r="K14" s="66"/>
      <c r="L14" s="9" t="str">
        <f t="shared" si="0"/>
        <v/>
      </c>
      <c r="M14" s="9" t="str">
        <f t="shared" si="1"/>
        <v/>
      </c>
      <c r="N14" s="9" t="str">
        <f t="shared" si="2"/>
        <v/>
      </c>
      <c r="O14" s="9" t="str">
        <f t="shared" si="3"/>
        <v/>
      </c>
      <c r="P14" s="9" t="str">
        <f t="shared" si="4"/>
        <v/>
      </c>
      <c r="R14" s="22">
        <f t="shared" ca="1" si="5"/>
        <v>102</v>
      </c>
      <c r="S14" s="22">
        <f t="shared" si="6"/>
        <v>79</v>
      </c>
      <c r="T14" s="65">
        <f t="shared" ca="1" si="7"/>
        <v>8425</v>
      </c>
      <c r="U14" s="64">
        <f t="shared" si="8"/>
        <v>220</v>
      </c>
      <c r="V14" s="63">
        <f t="shared" si="9"/>
        <v>0</v>
      </c>
    </row>
    <row r="15" spans="1:23" x14ac:dyDescent="0.3">
      <c r="A15" s="74" t="s">
        <v>80</v>
      </c>
      <c r="B15" s="74" t="s">
        <v>81</v>
      </c>
      <c r="C15" s="73">
        <v>7101</v>
      </c>
      <c r="D15" s="69"/>
      <c r="E15" s="72" t="s">
        <v>52</v>
      </c>
      <c r="F15" s="71">
        <v>33362</v>
      </c>
      <c r="G15" s="70"/>
      <c r="H15" s="69"/>
      <c r="I15" s="68"/>
      <c r="J15" s="67"/>
      <c r="K15" s="66"/>
      <c r="L15" s="9" t="str">
        <f t="shared" si="0"/>
        <v/>
      </c>
      <c r="M15" s="9" t="str">
        <f t="shared" si="1"/>
        <v/>
      </c>
      <c r="N15" s="9" t="str">
        <f t="shared" si="2"/>
        <v/>
      </c>
      <c r="O15" s="9" t="str">
        <f t="shared" si="3"/>
        <v/>
      </c>
      <c r="P15" s="9" t="str">
        <f t="shared" si="4"/>
        <v/>
      </c>
      <c r="R15" s="22">
        <f t="shared" ca="1" si="5"/>
        <v>102</v>
      </c>
      <c r="S15" s="22">
        <f t="shared" si="6"/>
        <v>71</v>
      </c>
      <c r="T15" s="65">
        <f t="shared" ca="1" si="7"/>
        <v>11281</v>
      </c>
      <c r="U15" s="64">
        <f t="shared" si="8"/>
        <v>145</v>
      </c>
      <c r="V15" s="63">
        <f t="shared" si="9"/>
        <v>0</v>
      </c>
    </row>
    <row r="16" spans="1:23" x14ac:dyDescent="0.3">
      <c r="A16" s="74" t="s">
        <v>80</v>
      </c>
      <c r="B16" s="74" t="s">
        <v>77</v>
      </c>
      <c r="C16" s="73">
        <v>7239</v>
      </c>
      <c r="D16" s="69"/>
      <c r="E16" s="72" t="s">
        <v>52</v>
      </c>
      <c r="F16" s="71">
        <v>35345</v>
      </c>
      <c r="G16" s="70"/>
      <c r="H16" s="69"/>
      <c r="I16" s="68"/>
      <c r="J16" s="67"/>
      <c r="K16" s="66"/>
      <c r="L16" s="9" t="str">
        <f t="shared" si="0"/>
        <v/>
      </c>
      <c r="M16" s="9" t="str">
        <f t="shared" si="1"/>
        <v/>
      </c>
      <c r="N16" s="9" t="str">
        <f t="shared" si="2"/>
        <v/>
      </c>
      <c r="O16" s="9" t="str">
        <f t="shared" si="3"/>
        <v/>
      </c>
      <c r="P16" s="9" t="str">
        <f t="shared" si="4"/>
        <v/>
      </c>
      <c r="R16" s="22">
        <f t="shared" ca="1" si="5"/>
        <v>102</v>
      </c>
      <c r="S16" s="22">
        <f t="shared" si="6"/>
        <v>76</v>
      </c>
      <c r="T16" s="65">
        <f t="shared" ca="1" si="7"/>
        <v>9298</v>
      </c>
      <c r="U16" s="64">
        <f t="shared" si="8"/>
        <v>145</v>
      </c>
      <c r="V16" s="63">
        <f t="shared" si="9"/>
        <v>0</v>
      </c>
    </row>
    <row r="17" spans="1:22" x14ac:dyDescent="0.3">
      <c r="A17" s="74" t="s">
        <v>58</v>
      </c>
      <c r="B17" s="74" t="s">
        <v>62</v>
      </c>
      <c r="C17" s="73">
        <v>7708</v>
      </c>
      <c r="D17" s="69"/>
      <c r="E17" s="72" t="s">
        <v>52</v>
      </c>
      <c r="F17" s="71">
        <v>33838</v>
      </c>
      <c r="G17" s="70"/>
      <c r="H17" s="69"/>
      <c r="I17" s="68"/>
      <c r="J17" s="67"/>
      <c r="K17" s="66"/>
      <c r="L17" s="9" t="str">
        <f t="shared" si="0"/>
        <v/>
      </c>
      <c r="M17" s="9" t="str">
        <f t="shared" si="1"/>
        <v/>
      </c>
      <c r="N17" s="9" t="str">
        <f t="shared" si="2"/>
        <v/>
      </c>
      <c r="O17" s="9" t="str">
        <f t="shared" si="3"/>
        <v/>
      </c>
      <c r="P17" s="9" t="str">
        <f t="shared" si="4"/>
        <v/>
      </c>
      <c r="R17" s="22">
        <f t="shared" ca="1" si="5"/>
        <v>101</v>
      </c>
      <c r="S17" s="22">
        <f t="shared" si="6"/>
        <v>71</v>
      </c>
      <c r="T17" s="65">
        <f t="shared" ca="1" si="7"/>
        <v>10805</v>
      </c>
      <c r="U17" s="64">
        <f t="shared" si="8"/>
        <v>145</v>
      </c>
      <c r="V17" s="63">
        <f t="shared" si="9"/>
        <v>0</v>
      </c>
    </row>
    <row r="18" spans="1:22" x14ac:dyDescent="0.3">
      <c r="A18" s="74" t="s">
        <v>80</v>
      </c>
      <c r="B18" s="74" t="s">
        <v>74</v>
      </c>
      <c r="C18" s="73">
        <v>7517</v>
      </c>
      <c r="D18" s="69"/>
      <c r="E18" s="72" t="s">
        <v>52</v>
      </c>
      <c r="F18" s="71">
        <v>32747</v>
      </c>
      <c r="G18" s="70"/>
      <c r="H18" s="69"/>
      <c r="I18" s="68"/>
      <c r="J18" s="67"/>
      <c r="K18" s="66"/>
      <c r="L18" s="9" t="str">
        <f t="shared" si="0"/>
        <v/>
      </c>
      <c r="M18" s="9" t="str">
        <f t="shared" si="1"/>
        <v/>
      </c>
      <c r="N18" s="9" t="str">
        <f t="shared" si="2"/>
        <v/>
      </c>
      <c r="O18" s="9" t="str">
        <f t="shared" si="3"/>
        <v/>
      </c>
      <c r="P18" s="9" t="str">
        <f t="shared" si="4"/>
        <v/>
      </c>
      <c r="R18" s="22">
        <f t="shared" ca="1" si="5"/>
        <v>101</v>
      </c>
      <c r="S18" s="22">
        <f t="shared" si="6"/>
        <v>69</v>
      </c>
      <c r="T18" s="65">
        <f t="shared" ca="1" si="7"/>
        <v>11896</v>
      </c>
      <c r="U18" s="64">
        <f t="shared" si="8"/>
        <v>145</v>
      </c>
      <c r="V18" s="63">
        <f t="shared" si="9"/>
        <v>0</v>
      </c>
    </row>
    <row r="19" spans="1:22" x14ac:dyDescent="0.3">
      <c r="A19" s="74" t="s">
        <v>63</v>
      </c>
      <c r="B19" s="74" t="s">
        <v>83</v>
      </c>
      <c r="C19" s="73">
        <v>7660</v>
      </c>
      <c r="D19" s="69"/>
      <c r="E19" s="72" t="s">
        <v>52</v>
      </c>
      <c r="F19" s="71">
        <v>33515</v>
      </c>
      <c r="G19" s="70"/>
      <c r="H19" s="69"/>
      <c r="I19" s="68"/>
      <c r="J19" s="67"/>
      <c r="K19" s="66"/>
      <c r="L19" s="9" t="str">
        <f t="shared" si="0"/>
        <v/>
      </c>
      <c r="M19" s="9" t="str">
        <f t="shared" si="1"/>
        <v/>
      </c>
      <c r="N19" s="9" t="str">
        <f t="shared" si="2"/>
        <v/>
      </c>
      <c r="O19" s="9" t="str">
        <f t="shared" si="3"/>
        <v/>
      </c>
      <c r="P19" s="9" t="str">
        <f t="shared" si="4"/>
        <v/>
      </c>
      <c r="R19" s="22">
        <f t="shared" ca="1" si="5"/>
        <v>101</v>
      </c>
      <c r="S19" s="22">
        <f t="shared" si="6"/>
        <v>70</v>
      </c>
      <c r="T19" s="65">
        <f t="shared" ca="1" si="7"/>
        <v>11128</v>
      </c>
      <c r="U19" s="64">
        <f t="shared" si="8"/>
        <v>145</v>
      </c>
      <c r="V19" s="63">
        <f t="shared" si="9"/>
        <v>0</v>
      </c>
    </row>
    <row r="20" spans="1:22" x14ac:dyDescent="0.3">
      <c r="A20" s="74" t="s">
        <v>97</v>
      </c>
      <c r="B20" s="74" t="s">
        <v>76</v>
      </c>
      <c r="C20" s="73">
        <v>7441</v>
      </c>
      <c r="D20" s="69"/>
      <c r="E20" s="72" t="s">
        <v>52</v>
      </c>
      <c r="F20" s="71">
        <v>33529</v>
      </c>
      <c r="G20" s="70"/>
      <c r="H20" s="69"/>
      <c r="I20" s="68"/>
      <c r="J20" s="67"/>
      <c r="K20" s="66"/>
      <c r="L20" s="9" t="str">
        <f t="shared" si="0"/>
        <v/>
      </c>
      <c r="M20" s="9" t="str">
        <f t="shared" si="1"/>
        <v/>
      </c>
      <c r="N20" s="9" t="str">
        <f t="shared" si="2"/>
        <v/>
      </c>
      <c r="O20" s="9" t="str">
        <f t="shared" si="3"/>
        <v/>
      </c>
      <c r="P20" s="9" t="str">
        <f t="shared" si="4"/>
        <v/>
      </c>
      <c r="R20" s="22">
        <f t="shared" ca="1" si="5"/>
        <v>101</v>
      </c>
      <c r="S20" s="22">
        <f t="shared" si="6"/>
        <v>71</v>
      </c>
      <c r="T20" s="65">
        <f t="shared" ca="1" si="7"/>
        <v>11114</v>
      </c>
      <c r="U20" s="64">
        <f t="shared" si="8"/>
        <v>145</v>
      </c>
      <c r="V20" s="63">
        <f t="shared" si="9"/>
        <v>0</v>
      </c>
    </row>
    <row r="21" spans="1:22" x14ac:dyDescent="0.3">
      <c r="A21" s="74" t="s">
        <v>65</v>
      </c>
      <c r="B21" s="74" t="s">
        <v>60</v>
      </c>
      <c r="C21" s="73">
        <v>7553</v>
      </c>
      <c r="D21" s="69"/>
      <c r="E21" s="72" t="s">
        <v>52</v>
      </c>
      <c r="F21" s="71">
        <v>35699</v>
      </c>
      <c r="G21" s="70"/>
      <c r="H21" s="69"/>
      <c r="I21" s="68"/>
      <c r="J21" s="67"/>
      <c r="K21" s="66"/>
      <c r="L21" s="9" t="str">
        <f t="shared" si="0"/>
        <v/>
      </c>
      <c r="M21" s="9" t="str">
        <f t="shared" si="1"/>
        <v/>
      </c>
      <c r="N21" s="9" t="str">
        <f t="shared" si="2"/>
        <v/>
      </c>
      <c r="O21" s="9" t="str">
        <f t="shared" si="3"/>
        <v/>
      </c>
      <c r="P21" s="9" t="str">
        <f t="shared" si="4"/>
        <v/>
      </c>
      <c r="R21" s="22">
        <f t="shared" ca="1" si="5"/>
        <v>101</v>
      </c>
      <c r="S21" s="22">
        <f t="shared" si="6"/>
        <v>77</v>
      </c>
      <c r="T21" s="65">
        <f t="shared" ca="1" si="7"/>
        <v>8944</v>
      </c>
      <c r="U21" s="64">
        <f t="shared" si="8"/>
        <v>145</v>
      </c>
      <c r="V21" s="63">
        <f t="shared" si="9"/>
        <v>0</v>
      </c>
    </row>
    <row r="22" spans="1:22" x14ac:dyDescent="0.3">
      <c r="A22" s="74" t="s">
        <v>54</v>
      </c>
      <c r="B22" s="74" t="s">
        <v>98</v>
      </c>
      <c r="C22" s="73">
        <v>7414</v>
      </c>
      <c r="D22" s="69"/>
      <c r="E22" s="72" t="s">
        <v>52</v>
      </c>
      <c r="F22" s="71">
        <v>35761</v>
      </c>
      <c r="G22" s="70"/>
      <c r="H22" s="69"/>
      <c r="I22" s="68"/>
      <c r="J22" s="67"/>
      <c r="K22" s="66"/>
      <c r="L22" s="9" t="str">
        <f t="shared" si="0"/>
        <v/>
      </c>
      <c r="M22" s="9" t="str">
        <f t="shared" si="1"/>
        <v/>
      </c>
      <c r="N22" s="9" t="str">
        <f t="shared" si="2"/>
        <v/>
      </c>
      <c r="O22" s="9" t="str">
        <f t="shared" si="3"/>
        <v/>
      </c>
      <c r="P22" s="9" t="str">
        <f t="shared" si="4"/>
        <v/>
      </c>
      <c r="R22" s="22">
        <f t="shared" ca="1" si="5"/>
        <v>101</v>
      </c>
      <c r="S22" s="22">
        <f t="shared" si="6"/>
        <v>77</v>
      </c>
      <c r="T22" s="65">
        <f t="shared" ca="1" si="7"/>
        <v>8882</v>
      </c>
      <c r="U22" s="64">
        <f t="shared" si="8"/>
        <v>145</v>
      </c>
      <c r="V22" s="63">
        <f t="shared" si="9"/>
        <v>0</v>
      </c>
    </row>
    <row r="23" spans="1:22" x14ac:dyDescent="0.3">
      <c r="A23" s="74" t="s">
        <v>82</v>
      </c>
      <c r="B23" s="74" t="s">
        <v>96</v>
      </c>
      <c r="C23" s="73">
        <v>7660</v>
      </c>
      <c r="D23" s="69"/>
      <c r="E23" s="72" t="s">
        <v>52</v>
      </c>
      <c r="F23" s="71">
        <v>36002</v>
      </c>
      <c r="G23" s="70"/>
      <c r="H23" s="69"/>
      <c r="I23" s="68"/>
      <c r="J23" s="67"/>
      <c r="K23" s="66"/>
      <c r="L23" s="9" t="str">
        <f t="shared" si="0"/>
        <v/>
      </c>
      <c r="M23" s="9" t="str">
        <f t="shared" si="1"/>
        <v/>
      </c>
      <c r="N23" s="9" t="str">
        <f t="shared" si="2"/>
        <v/>
      </c>
      <c r="O23" s="9" t="str">
        <f t="shared" si="3"/>
        <v/>
      </c>
      <c r="P23" s="9" t="str">
        <f t="shared" si="4"/>
        <v/>
      </c>
      <c r="R23" s="22">
        <f t="shared" ca="1" si="5"/>
        <v>101</v>
      </c>
      <c r="S23" s="22">
        <f t="shared" si="6"/>
        <v>77</v>
      </c>
      <c r="T23" s="65">
        <f t="shared" ca="1" si="7"/>
        <v>8641</v>
      </c>
      <c r="U23" s="64">
        <f t="shared" si="8"/>
        <v>145</v>
      </c>
      <c r="V23" s="63">
        <f t="shared" si="9"/>
        <v>0</v>
      </c>
    </row>
    <row r="24" spans="1:22" x14ac:dyDescent="0.3">
      <c r="A24" s="74" t="s">
        <v>68</v>
      </c>
      <c r="B24" s="74" t="s">
        <v>83</v>
      </c>
      <c r="C24" s="73">
        <v>7879</v>
      </c>
      <c r="D24" s="69"/>
      <c r="E24" s="72" t="s">
        <v>55</v>
      </c>
      <c r="F24" s="71">
        <v>35805</v>
      </c>
      <c r="G24" s="70"/>
      <c r="H24" s="69"/>
      <c r="I24" s="68"/>
      <c r="J24" s="67"/>
      <c r="K24" s="66"/>
      <c r="L24" s="9" t="str">
        <f t="shared" si="0"/>
        <v/>
      </c>
      <c r="M24" s="9" t="str">
        <f t="shared" si="1"/>
        <v/>
      </c>
      <c r="N24" s="9" t="str">
        <f t="shared" si="2"/>
        <v/>
      </c>
      <c r="O24" s="9" t="str">
        <f t="shared" si="3"/>
        <v/>
      </c>
      <c r="P24" s="9" t="str">
        <f t="shared" si="4"/>
        <v/>
      </c>
      <c r="R24" s="22">
        <f t="shared" ca="1" si="5"/>
        <v>100</v>
      </c>
      <c r="S24" s="22">
        <f t="shared" si="6"/>
        <v>76</v>
      </c>
      <c r="T24" s="65">
        <f t="shared" ca="1" si="7"/>
        <v>8838</v>
      </c>
      <c r="U24" s="64">
        <f t="shared" si="8"/>
        <v>220</v>
      </c>
      <c r="V24" s="63">
        <f t="shared" si="9"/>
        <v>0</v>
      </c>
    </row>
    <row r="25" spans="1:22" x14ac:dyDescent="0.3">
      <c r="A25" s="74" t="s">
        <v>63</v>
      </c>
      <c r="B25" s="74" t="s">
        <v>100</v>
      </c>
      <c r="C25" s="73">
        <v>7806</v>
      </c>
      <c r="D25" s="69"/>
      <c r="E25" s="72" t="s">
        <v>55</v>
      </c>
      <c r="F25" s="71">
        <v>36108</v>
      </c>
      <c r="G25" s="70"/>
      <c r="H25" s="69"/>
      <c r="I25" s="68"/>
      <c r="J25" s="67"/>
      <c r="K25" s="66"/>
      <c r="L25" s="9" t="str">
        <f t="shared" si="0"/>
        <v/>
      </c>
      <c r="M25" s="9" t="str">
        <f t="shared" si="1"/>
        <v/>
      </c>
      <c r="N25" s="9" t="str">
        <f t="shared" si="2"/>
        <v/>
      </c>
      <c r="O25" s="9" t="str">
        <f t="shared" si="3"/>
        <v/>
      </c>
      <c r="P25" s="9" t="str">
        <f t="shared" si="4"/>
        <v/>
      </c>
      <c r="R25" s="22">
        <f t="shared" ca="1" si="5"/>
        <v>100</v>
      </c>
      <c r="S25" s="22">
        <f t="shared" si="6"/>
        <v>77</v>
      </c>
      <c r="T25" s="65">
        <f t="shared" ca="1" si="7"/>
        <v>8535</v>
      </c>
      <c r="U25" s="64">
        <f t="shared" si="8"/>
        <v>220</v>
      </c>
      <c r="V25" s="63">
        <f t="shared" si="9"/>
        <v>0</v>
      </c>
    </row>
    <row r="26" spans="1:22" x14ac:dyDescent="0.3">
      <c r="A26" s="74" t="s">
        <v>58</v>
      </c>
      <c r="B26" s="74" t="s">
        <v>53</v>
      </c>
      <c r="C26" s="73">
        <v>7953</v>
      </c>
      <c r="D26" s="69"/>
      <c r="E26" s="72" t="s">
        <v>52</v>
      </c>
      <c r="F26" s="71">
        <v>32927</v>
      </c>
      <c r="G26" s="70"/>
      <c r="H26" s="69"/>
      <c r="I26" s="68"/>
      <c r="J26" s="67"/>
      <c r="K26" s="66"/>
      <c r="L26" s="9" t="str">
        <f t="shared" si="0"/>
        <v/>
      </c>
      <c r="M26" s="9" t="str">
        <f t="shared" si="1"/>
        <v/>
      </c>
      <c r="N26" s="9" t="str">
        <f t="shared" si="2"/>
        <v/>
      </c>
      <c r="O26" s="9" t="str">
        <f t="shared" si="3"/>
        <v/>
      </c>
      <c r="P26" s="9" t="str">
        <f t="shared" si="4"/>
        <v/>
      </c>
      <c r="R26" s="22">
        <f t="shared" ca="1" si="5"/>
        <v>100</v>
      </c>
      <c r="S26" s="22">
        <f t="shared" si="6"/>
        <v>68</v>
      </c>
      <c r="T26" s="65">
        <f t="shared" ca="1" si="7"/>
        <v>11716</v>
      </c>
      <c r="U26" s="64">
        <f t="shared" si="8"/>
        <v>145</v>
      </c>
      <c r="V26" s="63">
        <f t="shared" si="9"/>
        <v>0</v>
      </c>
    </row>
    <row r="27" spans="1:22" x14ac:dyDescent="0.3">
      <c r="A27" s="74" t="s">
        <v>82</v>
      </c>
      <c r="B27" s="74" t="s">
        <v>90</v>
      </c>
      <c r="C27" s="73">
        <v>7733</v>
      </c>
      <c r="D27" s="69"/>
      <c r="E27" s="72" t="s">
        <v>52</v>
      </c>
      <c r="F27" s="71">
        <v>33668</v>
      </c>
      <c r="G27" s="70"/>
      <c r="H27" s="69"/>
      <c r="I27" s="68"/>
      <c r="J27" s="67"/>
      <c r="K27" s="66"/>
      <c r="L27" s="9" t="str">
        <f t="shared" si="0"/>
        <v/>
      </c>
      <c r="M27" s="9" t="str">
        <f t="shared" si="1"/>
        <v/>
      </c>
      <c r="N27" s="9" t="str">
        <f t="shared" si="2"/>
        <v/>
      </c>
      <c r="O27" s="9" t="str">
        <f t="shared" si="3"/>
        <v/>
      </c>
      <c r="P27" s="9" t="str">
        <f t="shared" si="4"/>
        <v/>
      </c>
      <c r="R27" s="22">
        <f t="shared" ca="1" si="5"/>
        <v>101</v>
      </c>
      <c r="S27" s="22">
        <f t="shared" si="6"/>
        <v>71</v>
      </c>
      <c r="T27" s="65">
        <f t="shared" ca="1" si="7"/>
        <v>10975</v>
      </c>
      <c r="U27" s="64">
        <f t="shared" si="8"/>
        <v>145</v>
      </c>
      <c r="V27" s="63">
        <f t="shared" si="9"/>
        <v>0</v>
      </c>
    </row>
    <row r="28" spans="1:22" x14ac:dyDescent="0.3">
      <c r="A28" s="74" t="s">
        <v>68</v>
      </c>
      <c r="B28" s="74" t="s">
        <v>100</v>
      </c>
      <c r="C28" s="73">
        <v>8025</v>
      </c>
      <c r="D28" s="69"/>
      <c r="E28" s="72" t="s">
        <v>52</v>
      </c>
      <c r="F28" s="71">
        <v>34105</v>
      </c>
      <c r="G28" s="70"/>
      <c r="H28" s="69"/>
      <c r="I28" s="68"/>
      <c r="J28" s="67"/>
      <c r="K28" s="66"/>
      <c r="L28" s="9" t="str">
        <f t="shared" si="0"/>
        <v/>
      </c>
      <c r="M28" s="9" t="str">
        <f t="shared" si="1"/>
        <v/>
      </c>
      <c r="N28" s="9" t="str">
        <f t="shared" si="2"/>
        <v/>
      </c>
      <c r="O28" s="9" t="str">
        <f t="shared" si="3"/>
        <v/>
      </c>
      <c r="P28" s="9" t="str">
        <f t="shared" si="4"/>
        <v/>
      </c>
      <c r="R28" s="22">
        <f t="shared" ca="1" si="5"/>
        <v>100</v>
      </c>
      <c r="S28" s="22">
        <f t="shared" si="6"/>
        <v>71</v>
      </c>
      <c r="T28" s="65">
        <f t="shared" ca="1" si="7"/>
        <v>10538</v>
      </c>
      <c r="U28" s="64">
        <f t="shared" si="8"/>
        <v>145</v>
      </c>
      <c r="V28" s="63">
        <f t="shared" si="9"/>
        <v>0</v>
      </c>
    </row>
    <row r="29" spans="1:22" x14ac:dyDescent="0.3">
      <c r="A29" s="74" t="s">
        <v>54</v>
      </c>
      <c r="B29" s="74" t="s">
        <v>93</v>
      </c>
      <c r="C29" s="73">
        <v>7806</v>
      </c>
      <c r="D29" s="69"/>
      <c r="E29" s="72" t="s">
        <v>52</v>
      </c>
      <c r="F29" s="71">
        <v>34263</v>
      </c>
      <c r="G29" s="70"/>
      <c r="H29" s="69"/>
      <c r="I29" s="68"/>
      <c r="J29" s="67"/>
      <c r="K29" s="66"/>
      <c r="L29" s="9" t="str">
        <f t="shared" si="0"/>
        <v/>
      </c>
      <c r="M29" s="9" t="str">
        <f t="shared" si="1"/>
        <v/>
      </c>
      <c r="N29" s="9" t="str">
        <f t="shared" si="2"/>
        <v/>
      </c>
      <c r="O29" s="9" t="str">
        <f t="shared" si="3"/>
        <v/>
      </c>
      <c r="P29" s="9" t="str">
        <f t="shared" si="4"/>
        <v/>
      </c>
      <c r="R29" s="22">
        <f t="shared" ca="1" si="5"/>
        <v>100</v>
      </c>
      <c r="S29" s="22">
        <f t="shared" si="6"/>
        <v>72</v>
      </c>
      <c r="T29" s="65">
        <f t="shared" ca="1" si="7"/>
        <v>10380</v>
      </c>
      <c r="U29" s="64">
        <f t="shared" si="8"/>
        <v>145</v>
      </c>
      <c r="V29" s="63">
        <f t="shared" si="9"/>
        <v>0</v>
      </c>
    </row>
    <row r="30" spans="1:22" x14ac:dyDescent="0.3">
      <c r="A30" s="74" t="s">
        <v>54</v>
      </c>
      <c r="B30" s="74" t="s">
        <v>88</v>
      </c>
      <c r="C30" s="73">
        <v>7953</v>
      </c>
      <c r="D30" s="69"/>
      <c r="E30" s="72" t="s">
        <v>52</v>
      </c>
      <c r="F30" s="71">
        <v>35073</v>
      </c>
      <c r="G30" s="70"/>
      <c r="H30" s="69"/>
      <c r="I30" s="68"/>
      <c r="J30" s="67"/>
      <c r="K30" s="66"/>
      <c r="L30" s="9" t="str">
        <f t="shared" si="0"/>
        <v/>
      </c>
      <c r="M30" s="9" t="str">
        <f t="shared" si="1"/>
        <v/>
      </c>
      <c r="N30" s="9" t="str">
        <f t="shared" si="2"/>
        <v/>
      </c>
      <c r="O30" s="9" t="str">
        <f t="shared" si="3"/>
        <v/>
      </c>
      <c r="P30" s="9" t="str">
        <f t="shared" si="4"/>
        <v/>
      </c>
      <c r="R30" s="22">
        <f t="shared" ca="1" si="5"/>
        <v>100</v>
      </c>
      <c r="S30" s="22">
        <f t="shared" si="6"/>
        <v>74</v>
      </c>
      <c r="T30" s="65">
        <f t="shared" ca="1" si="7"/>
        <v>9570</v>
      </c>
      <c r="U30" s="64">
        <f t="shared" si="8"/>
        <v>145</v>
      </c>
      <c r="V30" s="63">
        <f t="shared" si="9"/>
        <v>0</v>
      </c>
    </row>
    <row r="31" spans="1:22" x14ac:dyDescent="0.3">
      <c r="A31" s="74" t="s">
        <v>84</v>
      </c>
      <c r="B31" s="74" t="s">
        <v>71</v>
      </c>
      <c r="C31" s="73">
        <v>7952</v>
      </c>
      <c r="D31" s="69"/>
      <c r="E31" s="72" t="s">
        <v>52</v>
      </c>
      <c r="F31" s="71">
        <v>35338</v>
      </c>
      <c r="G31" s="70"/>
      <c r="H31" s="69"/>
      <c r="I31" s="68"/>
      <c r="J31" s="67"/>
      <c r="K31" s="66"/>
      <c r="L31" s="9" t="str">
        <f t="shared" si="0"/>
        <v/>
      </c>
      <c r="M31" s="9" t="str">
        <f t="shared" si="1"/>
        <v/>
      </c>
      <c r="N31" s="9" t="str">
        <f t="shared" si="2"/>
        <v/>
      </c>
      <c r="O31" s="9" t="str">
        <f t="shared" si="3"/>
        <v/>
      </c>
      <c r="P31" s="9" t="str">
        <f t="shared" si="4"/>
        <v/>
      </c>
      <c r="R31" s="22">
        <f t="shared" ca="1" si="5"/>
        <v>100</v>
      </c>
      <c r="S31" s="22">
        <f t="shared" si="6"/>
        <v>74</v>
      </c>
      <c r="T31" s="65">
        <f t="shared" ca="1" si="7"/>
        <v>9305</v>
      </c>
      <c r="U31" s="64">
        <f t="shared" si="8"/>
        <v>145</v>
      </c>
      <c r="V31" s="63">
        <f t="shared" si="9"/>
        <v>0</v>
      </c>
    </row>
    <row r="32" spans="1:22" x14ac:dyDescent="0.3">
      <c r="A32" s="74" t="s">
        <v>82</v>
      </c>
      <c r="B32" s="74" t="s">
        <v>79</v>
      </c>
      <c r="C32" s="73">
        <v>7743</v>
      </c>
      <c r="D32" s="69"/>
      <c r="E32" s="72" t="s">
        <v>52</v>
      </c>
      <c r="F32" s="71">
        <v>35830</v>
      </c>
      <c r="G32" s="70"/>
      <c r="H32" s="69"/>
      <c r="I32" s="68"/>
      <c r="J32" s="67"/>
      <c r="K32" s="66"/>
      <c r="L32" s="9" t="str">
        <f t="shared" si="0"/>
        <v/>
      </c>
      <c r="M32" s="9" t="str">
        <f t="shared" si="1"/>
        <v/>
      </c>
      <c r="N32" s="9" t="str">
        <f t="shared" si="2"/>
        <v/>
      </c>
      <c r="O32" s="9" t="str">
        <f t="shared" si="3"/>
        <v/>
      </c>
      <c r="P32" s="9" t="str">
        <f t="shared" si="4"/>
        <v/>
      </c>
      <c r="R32" s="22">
        <f t="shared" ca="1" si="5"/>
        <v>101</v>
      </c>
      <c r="S32" s="22">
        <f t="shared" si="6"/>
        <v>76</v>
      </c>
      <c r="T32" s="65">
        <f t="shared" ca="1" si="7"/>
        <v>8813</v>
      </c>
      <c r="U32" s="64">
        <f t="shared" si="8"/>
        <v>145</v>
      </c>
      <c r="V32" s="63">
        <f t="shared" si="9"/>
        <v>0</v>
      </c>
    </row>
    <row r="33" spans="1:22" x14ac:dyDescent="0.3">
      <c r="A33" s="74" t="s">
        <v>82</v>
      </c>
      <c r="B33" s="74" t="s">
        <v>74</v>
      </c>
      <c r="C33" s="73">
        <v>8423</v>
      </c>
      <c r="D33" s="69"/>
      <c r="E33" s="72" t="s">
        <v>55</v>
      </c>
      <c r="F33" s="71">
        <v>36614</v>
      </c>
      <c r="G33" s="70"/>
      <c r="H33" s="69"/>
      <c r="I33" s="68"/>
      <c r="J33" s="67"/>
      <c r="K33" s="66"/>
      <c r="L33" s="9" t="str">
        <f t="shared" si="0"/>
        <v/>
      </c>
      <c r="M33" s="9" t="str">
        <f t="shared" si="1"/>
        <v/>
      </c>
      <c r="N33" s="9" t="str">
        <f t="shared" si="2"/>
        <v/>
      </c>
      <c r="O33" s="9" t="str">
        <f t="shared" si="3"/>
        <v/>
      </c>
      <c r="P33" s="9" t="str">
        <f t="shared" si="4"/>
        <v/>
      </c>
      <c r="R33" s="22">
        <f t="shared" ca="1" si="5"/>
        <v>99</v>
      </c>
      <c r="S33" s="22">
        <f t="shared" si="6"/>
        <v>77</v>
      </c>
      <c r="T33" s="65">
        <f t="shared" ca="1" si="7"/>
        <v>8029</v>
      </c>
      <c r="U33" s="64">
        <f t="shared" si="8"/>
        <v>220</v>
      </c>
      <c r="V33" s="63">
        <f t="shared" si="9"/>
        <v>0</v>
      </c>
    </row>
    <row r="34" spans="1:22" x14ac:dyDescent="0.3">
      <c r="A34" s="74" t="s">
        <v>63</v>
      </c>
      <c r="B34" s="74" t="s">
        <v>85</v>
      </c>
      <c r="C34" s="73">
        <v>8317</v>
      </c>
      <c r="D34" s="69"/>
      <c r="E34" s="72" t="s">
        <v>55</v>
      </c>
      <c r="F34" s="71">
        <v>36887</v>
      </c>
      <c r="G34" s="70"/>
      <c r="H34" s="69"/>
      <c r="I34" s="68"/>
      <c r="J34" s="67"/>
      <c r="K34" s="66"/>
      <c r="L34" s="9" t="str">
        <f t="shared" si="0"/>
        <v/>
      </c>
      <c r="M34" s="9" t="str">
        <f t="shared" si="1"/>
        <v/>
      </c>
      <c r="N34" s="9" t="str">
        <f t="shared" si="2"/>
        <v/>
      </c>
      <c r="O34" s="9" t="str">
        <f t="shared" si="3"/>
        <v/>
      </c>
      <c r="P34" s="9" t="str">
        <f t="shared" si="4"/>
        <v/>
      </c>
      <c r="R34" s="22">
        <f t="shared" ca="1" si="5"/>
        <v>99</v>
      </c>
      <c r="S34" s="22">
        <f t="shared" si="6"/>
        <v>78</v>
      </c>
      <c r="T34" s="65">
        <f t="shared" ca="1" si="7"/>
        <v>7756</v>
      </c>
      <c r="U34" s="64">
        <f t="shared" si="8"/>
        <v>220</v>
      </c>
      <c r="V34" s="63">
        <f t="shared" si="9"/>
        <v>0</v>
      </c>
    </row>
    <row r="35" spans="1:22" x14ac:dyDescent="0.3">
      <c r="A35" s="74" t="s">
        <v>82</v>
      </c>
      <c r="B35" s="74" t="s">
        <v>57</v>
      </c>
      <c r="C35" s="73">
        <v>8245</v>
      </c>
      <c r="D35" s="69"/>
      <c r="E35" s="72" t="s">
        <v>52</v>
      </c>
      <c r="F35" s="71">
        <v>33529</v>
      </c>
      <c r="G35" s="70"/>
      <c r="H35" s="69"/>
      <c r="I35" s="68"/>
      <c r="J35" s="67"/>
      <c r="K35" s="66"/>
      <c r="L35" s="9" t="str">
        <f t="shared" si="0"/>
        <v/>
      </c>
      <c r="M35" s="9" t="str">
        <f t="shared" si="1"/>
        <v/>
      </c>
      <c r="N35" s="9" t="str">
        <f t="shared" si="2"/>
        <v/>
      </c>
      <c r="O35" s="9" t="str">
        <f t="shared" si="3"/>
        <v/>
      </c>
      <c r="P35" s="9" t="str">
        <f t="shared" si="4"/>
        <v/>
      </c>
      <c r="R35" s="22">
        <f t="shared" ca="1" si="5"/>
        <v>99</v>
      </c>
      <c r="S35" s="22">
        <f t="shared" si="6"/>
        <v>69</v>
      </c>
      <c r="T35" s="65">
        <f t="shared" ca="1" si="7"/>
        <v>11114</v>
      </c>
      <c r="U35" s="64">
        <f t="shared" si="8"/>
        <v>145</v>
      </c>
      <c r="V35" s="63">
        <f t="shared" si="9"/>
        <v>0</v>
      </c>
    </row>
    <row r="36" spans="1:22" x14ac:dyDescent="0.3">
      <c r="A36" s="74" t="s">
        <v>84</v>
      </c>
      <c r="B36" s="74" t="s">
        <v>69</v>
      </c>
      <c r="C36" s="73">
        <v>8171</v>
      </c>
      <c r="D36" s="69"/>
      <c r="E36" s="72" t="s">
        <v>52</v>
      </c>
      <c r="F36" s="71">
        <v>33811</v>
      </c>
      <c r="G36" s="70"/>
      <c r="H36" s="69"/>
      <c r="I36" s="68"/>
      <c r="J36" s="67"/>
      <c r="K36" s="66"/>
      <c r="L36" s="9" t="str">
        <f t="shared" si="0"/>
        <v/>
      </c>
      <c r="M36" s="9" t="str">
        <f t="shared" si="1"/>
        <v/>
      </c>
      <c r="N36" s="9" t="str">
        <f t="shared" si="2"/>
        <v/>
      </c>
      <c r="O36" s="9" t="str">
        <f t="shared" si="3"/>
        <v/>
      </c>
      <c r="P36" s="9" t="str">
        <f t="shared" si="4"/>
        <v/>
      </c>
      <c r="R36" s="22">
        <f t="shared" ca="1" si="5"/>
        <v>99</v>
      </c>
      <c r="S36" s="22">
        <f t="shared" si="6"/>
        <v>70</v>
      </c>
      <c r="T36" s="65">
        <f t="shared" ca="1" si="7"/>
        <v>10832</v>
      </c>
      <c r="U36" s="64">
        <f t="shared" si="8"/>
        <v>145</v>
      </c>
      <c r="V36" s="63">
        <f t="shared" si="9"/>
        <v>0</v>
      </c>
    </row>
    <row r="37" spans="1:22" x14ac:dyDescent="0.3">
      <c r="A37" s="74" t="s">
        <v>68</v>
      </c>
      <c r="B37" s="74" t="s">
        <v>85</v>
      </c>
      <c r="C37" s="73">
        <v>8098</v>
      </c>
      <c r="D37" s="69"/>
      <c r="E37" s="72" t="s">
        <v>52</v>
      </c>
      <c r="F37" s="71">
        <v>34168</v>
      </c>
      <c r="G37" s="70"/>
      <c r="H37" s="69"/>
      <c r="I37" s="68"/>
      <c r="J37" s="67"/>
      <c r="K37" s="66"/>
      <c r="L37" s="9" t="str">
        <f t="shared" si="0"/>
        <v/>
      </c>
      <c r="M37" s="9" t="str">
        <f t="shared" si="1"/>
        <v/>
      </c>
      <c r="N37" s="9" t="str">
        <f t="shared" si="2"/>
        <v/>
      </c>
      <c r="O37" s="9" t="str">
        <f t="shared" si="3"/>
        <v/>
      </c>
      <c r="P37" s="9" t="str">
        <f t="shared" si="4"/>
        <v/>
      </c>
      <c r="R37" s="22">
        <f t="shared" ca="1" si="5"/>
        <v>100</v>
      </c>
      <c r="S37" s="22">
        <f t="shared" si="6"/>
        <v>71</v>
      </c>
      <c r="T37" s="65">
        <f t="shared" ca="1" si="7"/>
        <v>10475</v>
      </c>
      <c r="U37" s="64">
        <f t="shared" si="8"/>
        <v>145</v>
      </c>
      <c r="V37" s="63">
        <f t="shared" si="9"/>
        <v>0</v>
      </c>
    </row>
    <row r="38" spans="1:22" x14ac:dyDescent="0.3">
      <c r="A38" s="74" t="s">
        <v>58</v>
      </c>
      <c r="B38" s="74" t="s">
        <v>69</v>
      </c>
      <c r="C38" s="73">
        <v>8244</v>
      </c>
      <c r="D38" s="69"/>
      <c r="E38" s="72" t="s">
        <v>52</v>
      </c>
      <c r="F38" s="71">
        <v>34294</v>
      </c>
      <c r="G38" s="70"/>
      <c r="H38" s="69"/>
      <c r="I38" s="68"/>
      <c r="J38" s="67"/>
      <c r="K38" s="66"/>
      <c r="L38" s="9" t="str">
        <f t="shared" si="0"/>
        <v/>
      </c>
      <c r="M38" s="9" t="str">
        <f t="shared" si="1"/>
        <v/>
      </c>
      <c r="N38" s="9" t="str">
        <f t="shared" si="2"/>
        <v/>
      </c>
      <c r="O38" s="9" t="str">
        <f t="shared" si="3"/>
        <v/>
      </c>
      <c r="P38" s="9" t="str">
        <f t="shared" si="4"/>
        <v/>
      </c>
      <c r="R38" s="22">
        <f t="shared" ca="1" si="5"/>
        <v>99</v>
      </c>
      <c r="S38" s="22">
        <f t="shared" si="6"/>
        <v>71</v>
      </c>
      <c r="T38" s="65">
        <f t="shared" ca="1" si="7"/>
        <v>10349</v>
      </c>
      <c r="U38" s="64">
        <f t="shared" si="8"/>
        <v>145</v>
      </c>
      <c r="V38" s="63">
        <f t="shared" si="9"/>
        <v>0</v>
      </c>
    </row>
    <row r="39" spans="1:22" x14ac:dyDescent="0.3">
      <c r="A39" s="74" t="s">
        <v>58</v>
      </c>
      <c r="B39" s="74" t="s">
        <v>67</v>
      </c>
      <c r="C39" s="73">
        <v>8390</v>
      </c>
      <c r="D39" s="69"/>
      <c r="E39" s="72" t="s">
        <v>52</v>
      </c>
      <c r="F39" s="71">
        <v>34420</v>
      </c>
      <c r="G39" s="70"/>
      <c r="H39" s="69"/>
      <c r="I39" s="68"/>
      <c r="J39" s="67"/>
      <c r="K39" s="66"/>
      <c r="L39" s="9" t="str">
        <f t="shared" si="0"/>
        <v/>
      </c>
      <c r="M39" s="9" t="str">
        <f t="shared" si="1"/>
        <v/>
      </c>
      <c r="N39" s="9" t="str">
        <f t="shared" si="2"/>
        <v/>
      </c>
      <c r="O39" s="9" t="str">
        <f t="shared" si="3"/>
        <v/>
      </c>
      <c r="P39" s="9" t="str">
        <f t="shared" si="4"/>
        <v/>
      </c>
      <c r="R39" s="22">
        <f t="shared" ca="1" si="5"/>
        <v>99</v>
      </c>
      <c r="S39" s="22">
        <f t="shared" si="6"/>
        <v>71</v>
      </c>
      <c r="T39" s="65">
        <f t="shared" ca="1" si="7"/>
        <v>10223</v>
      </c>
      <c r="U39" s="64">
        <f t="shared" si="8"/>
        <v>145</v>
      </c>
      <c r="V39" s="63">
        <f t="shared" si="9"/>
        <v>0</v>
      </c>
    </row>
    <row r="40" spans="1:22" x14ac:dyDescent="0.3">
      <c r="A40" s="74" t="s">
        <v>58</v>
      </c>
      <c r="B40" s="74" t="s">
        <v>73</v>
      </c>
      <c r="C40" s="73">
        <v>8463</v>
      </c>
      <c r="D40" s="69"/>
      <c r="E40" s="72" t="s">
        <v>55</v>
      </c>
      <c r="F40" s="71">
        <v>35514</v>
      </c>
      <c r="G40" s="70"/>
      <c r="H40" s="69"/>
      <c r="I40" s="68"/>
      <c r="J40" s="67"/>
      <c r="K40" s="66"/>
      <c r="L40" s="9" t="str">
        <f t="shared" si="0"/>
        <v/>
      </c>
      <c r="M40" s="9" t="str">
        <f t="shared" si="1"/>
        <v/>
      </c>
      <c r="N40" s="9" t="str">
        <f t="shared" si="2"/>
        <v/>
      </c>
      <c r="O40" s="9" t="str">
        <f t="shared" si="3"/>
        <v/>
      </c>
      <c r="P40" s="9" t="str">
        <f t="shared" si="4"/>
        <v/>
      </c>
      <c r="R40" s="22">
        <f t="shared" ca="1" si="5"/>
        <v>99</v>
      </c>
      <c r="S40" s="22">
        <f t="shared" si="6"/>
        <v>74</v>
      </c>
      <c r="T40" s="65">
        <f t="shared" ca="1" si="7"/>
        <v>9129</v>
      </c>
      <c r="U40" s="64">
        <f t="shared" si="8"/>
        <v>220</v>
      </c>
      <c r="V40" s="63">
        <f t="shared" si="9"/>
        <v>0</v>
      </c>
    </row>
    <row r="41" spans="1:22" x14ac:dyDescent="0.3">
      <c r="A41" s="74" t="s">
        <v>63</v>
      </c>
      <c r="B41" s="74" t="s">
        <v>99</v>
      </c>
      <c r="C41" s="73">
        <v>8536</v>
      </c>
      <c r="D41" s="69"/>
      <c r="E41" s="72" t="s">
        <v>55</v>
      </c>
      <c r="F41" s="71">
        <v>35721</v>
      </c>
      <c r="G41" s="70"/>
      <c r="H41" s="69"/>
      <c r="I41" s="68"/>
      <c r="J41" s="67"/>
      <c r="K41" s="66"/>
      <c r="L41" s="9" t="str">
        <f t="shared" ref="L41:L72" si="10">IF(D41="","",IF(D41=R41,1,0))</f>
        <v/>
      </c>
      <c r="M41" s="9" t="str">
        <f t="shared" ref="M41:M72" si="11">IF(G41="","",IF(G41=S41,1,0))</f>
        <v/>
      </c>
      <c r="N41" s="9" t="str">
        <f t="shared" ref="N41:N72" si="12">IF(H41="","",IF(H41=T41,1,0))</f>
        <v/>
      </c>
      <c r="O41" s="9" t="str">
        <f t="shared" ref="O41:O72" si="13">IF(I41="","",IF(I41=U41,1,0))</f>
        <v/>
      </c>
      <c r="P41" s="9" t="str">
        <f t="shared" ref="P41:P72" si="14">IF(J41="","",IF(J41=V41,1,0))</f>
        <v/>
      </c>
      <c r="R41" s="22">
        <f t="shared" ref="R41:R72" ca="1" si="15">DATEDIF(C41,TODAY(),"y")</f>
        <v>98</v>
      </c>
      <c r="S41" s="22">
        <f t="shared" ref="S41:S72" si="16">DATEDIF(C41,F41,"y")</f>
        <v>74</v>
      </c>
      <c r="T41" s="65">
        <f t="shared" ref="T41:T72" ca="1" si="17">TODAY()-F41</f>
        <v>8922</v>
      </c>
      <c r="U41" s="64">
        <f t="shared" ref="U41:U72" si="18">IF(E41="P",$B$4,$B$5)</f>
        <v>220</v>
      </c>
      <c r="V41" s="63">
        <f t="shared" ref="V41:V72" si="19">H41*I41</f>
        <v>0</v>
      </c>
    </row>
    <row r="42" spans="1:22" x14ac:dyDescent="0.3">
      <c r="A42" s="74" t="s">
        <v>87</v>
      </c>
      <c r="B42" s="74" t="s">
        <v>59</v>
      </c>
      <c r="C42" s="73">
        <v>8464</v>
      </c>
      <c r="D42" s="69"/>
      <c r="E42" s="72" t="s">
        <v>55</v>
      </c>
      <c r="F42" s="71">
        <v>37221</v>
      </c>
      <c r="G42" s="70"/>
      <c r="H42" s="69"/>
      <c r="I42" s="68"/>
      <c r="J42" s="67"/>
      <c r="K42" s="66"/>
      <c r="L42" s="9" t="str">
        <f t="shared" si="10"/>
        <v/>
      </c>
      <c r="M42" s="9" t="str">
        <f t="shared" si="11"/>
        <v/>
      </c>
      <c r="N42" s="9" t="str">
        <f t="shared" si="12"/>
        <v/>
      </c>
      <c r="O42" s="9" t="str">
        <f t="shared" si="13"/>
        <v/>
      </c>
      <c r="P42" s="9" t="str">
        <f t="shared" si="14"/>
        <v/>
      </c>
      <c r="R42" s="22">
        <f t="shared" ca="1" si="15"/>
        <v>99</v>
      </c>
      <c r="S42" s="22">
        <f t="shared" si="16"/>
        <v>78</v>
      </c>
      <c r="T42" s="65">
        <f t="shared" ca="1" si="17"/>
        <v>7422</v>
      </c>
      <c r="U42" s="64">
        <f t="shared" si="18"/>
        <v>220</v>
      </c>
      <c r="V42" s="63">
        <f t="shared" si="19"/>
        <v>0</v>
      </c>
    </row>
    <row r="43" spans="1:22" x14ac:dyDescent="0.3">
      <c r="A43" s="74" t="s">
        <v>75</v>
      </c>
      <c r="B43" s="74" t="s">
        <v>96</v>
      </c>
      <c r="C43" s="73">
        <v>8609</v>
      </c>
      <c r="D43" s="69"/>
      <c r="E43" s="72" t="s">
        <v>52</v>
      </c>
      <c r="F43" s="71">
        <v>33168</v>
      </c>
      <c r="G43" s="70"/>
      <c r="H43" s="69"/>
      <c r="I43" s="68"/>
      <c r="J43" s="67"/>
      <c r="K43" s="66"/>
      <c r="L43" s="9" t="str">
        <f t="shared" si="10"/>
        <v/>
      </c>
      <c r="M43" s="9" t="str">
        <f t="shared" si="11"/>
        <v/>
      </c>
      <c r="N43" s="9" t="str">
        <f t="shared" si="12"/>
        <v/>
      </c>
      <c r="O43" s="9" t="str">
        <f t="shared" si="13"/>
        <v/>
      </c>
      <c r="P43" s="9" t="str">
        <f t="shared" si="14"/>
        <v/>
      </c>
      <c r="R43" s="22">
        <f t="shared" ca="1" si="15"/>
        <v>98</v>
      </c>
      <c r="S43" s="22">
        <f t="shared" si="16"/>
        <v>67</v>
      </c>
      <c r="T43" s="65">
        <f t="shared" ca="1" si="17"/>
        <v>11475</v>
      </c>
      <c r="U43" s="64">
        <f t="shared" si="18"/>
        <v>145</v>
      </c>
      <c r="V43" s="63">
        <f t="shared" si="19"/>
        <v>0</v>
      </c>
    </row>
    <row r="44" spans="1:22" x14ac:dyDescent="0.3">
      <c r="A44" s="74" t="s">
        <v>54</v>
      </c>
      <c r="B44" s="74" t="s">
        <v>96</v>
      </c>
      <c r="C44" s="73">
        <v>8610</v>
      </c>
      <c r="D44" s="69"/>
      <c r="E44" s="72" t="s">
        <v>52</v>
      </c>
      <c r="F44" s="71">
        <v>33389</v>
      </c>
      <c r="G44" s="70"/>
      <c r="H44" s="69"/>
      <c r="I44" s="68"/>
      <c r="J44" s="67"/>
      <c r="K44" s="66"/>
      <c r="L44" s="9" t="str">
        <f t="shared" si="10"/>
        <v/>
      </c>
      <c r="M44" s="9" t="str">
        <f t="shared" si="11"/>
        <v/>
      </c>
      <c r="N44" s="9" t="str">
        <f t="shared" si="12"/>
        <v/>
      </c>
      <c r="O44" s="9" t="str">
        <f t="shared" si="13"/>
        <v/>
      </c>
      <c r="P44" s="9" t="str">
        <f t="shared" si="14"/>
        <v/>
      </c>
      <c r="R44" s="22">
        <f t="shared" ca="1" si="15"/>
        <v>98</v>
      </c>
      <c r="S44" s="22">
        <f t="shared" si="16"/>
        <v>67</v>
      </c>
      <c r="T44" s="65">
        <f t="shared" ca="1" si="17"/>
        <v>11254</v>
      </c>
      <c r="U44" s="64">
        <f t="shared" si="18"/>
        <v>145</v>
      </c>
      <c r="V44" s="63">
        <f t="shared" si="19"/>
        <v>0</v>
      </c>
    </row>
    <row r="45" spans="1:22" x14ac:dyDescent="0.3">
      <c r="A45" s="74" t="s">
        <v>54</v>
      </c>
      <c r="B45" s="74" t="s">
        <v>99</v>
      </c>
      <c r="C45" s="73">
        <v>8755</v>
      </c>
      <c r="D45" s="69"/>
      <c r="E45" s="72" t="s">
        <v>52</v>
      </c>
      <c r="F45" s="71">
        <v>33875</v>
      </c>
      <c r="G45" s="70"/>
      <c r="H45" s="69"/>
      <c r="I45" s="68"/>
      <c r="J45" s="67"/>
      <c r="K45" s="66"/>
      <c r="L45" s="9" t="str">
        <f t="shared" si="10"/>
        <v/>
      </c>
      <c r="M45" s="9" t="str">
        <f t="shared" si="11"/>
        <v/>
      </c>
      <c r="N45" s="9" t="str">
        <f t="shared" si="12"/>
        <v/>
      </c>
      <c r="O45" s="9" t="str">
        <f t="shared" si="13"/>
        <v/>
      </c>
      <c r="P45" s="9" t="str">
        <f t="shared" si="14"/>
        <v/>
      </c>
      <c r="R45" s="22">
        <f t="shared" ca="1" si="15"/>
        <v>98</v>
      </c>
      <c r="S45" s="22">
        <f t="shared" si="16"/>
        <v>68</v>
      </c>
      <c r="T45" s="65">
        <f t="shared" ca="1" si="17"/>
        <v>10768</v>
      </c>
      <c r="U45" s="64">
        <f t="shared" si="18"/>
        <v>145</v>
      </c>
      <c r="V45" s="63">
        <f t="shared" si="19"/>
        <v>0</v>
      </c>
    </row>
    <row r="46" spans="1:22" x14ac:dyDescent="0.3">
      <c r="A46" s="74" t="s">
        <v>75</v>
      </c>
      <c r="B46" s="74" t="s">
        <v>76</v>
      </c>
      <c r="C46" s="73">
        <v>8682</v>
      </c>
      <c r="D46" s="69"/>
      <c r="E46" s="72" t="s">
        <v>52</v>
      </c>
      <c r="F46" s="71">
        <v>36143</v>
      </c>
      <c r="G46" s="70"/>
      <c r="H46" s="69"/>
      <c r="I46" s="68"/>
      <c r="J46" s="67"/>
      <c r="K46" s="66"/>
      <c r="L46" s="9" t="str">
        <f t="shared" si="10"/>
        <v/>
      </c>
      <c r="M46" s="9" t="str">
        <f t="shared" si="11"/>
        <v/>
      </c>
      <c r="N46" s="9" t="str">
        <f t="shared" si="12"/>
        <v/>
      </c>
      <c r="O46" s="9" t="str">
        <f t="shared" si="13"/>
        <v/>
      </c>
      <c r="P46" s="9" t="str">
        <f t="shared" si="14"/>
        <v/>
      </c>
      <c r="R46" s="22">
        <f t="shared" ca="1" si="15"/>
        <v>98</v>
      </c>
      <c r="S46" s="22">
        <f t="shared" si="16"/>
        <v>75</v>
      </c>
      <c r="T46" s="65">
        <f t="shared" ca="1" si="17"/>
        <v>8500</v>
      </c>
      <c r="U46" s="64">
        <f t="shared" si="18"/>
        <v>145</v>
      </c>
      <c r="V46" s="63">
        <f t="shared" si="19"/>
        <v>0</v>
      </c>
    </row>
    <row r="47" spans="1:22" x14ac:dyDescent="0.3">
      <c r="A47" s="74" t="s">
        <v>65</v>
      </c>
      <c r="B47" s="74" t="s">
        <v>98</v>
      </c>
      <c r="C47" s="73">
        <v>8891</v>
      </c>
      <c r="D47" s="69"/>
      <c r="E47" s="72" t="s">
        <v>55</v>
      </c>
      <c r="F47" s="71">
        <v>36022</v>
      </c>
      <c r="G47" s="70"/>
      <c r="H47" s="69"/>
      <c r="I47" s="68"/>
      <c r="J47" s="67"/>
      <c r="K47" s="66"/>
      <c r="L47" s="9" t="str">
        <f t="shared" si="10"/>
        <v/>
      </c>
      <c r="M47" s="9" t="str">
        <f t="shared" si="11"/>
        <v/>
      </c>
      <c r="N47" s="9" t="str">
        <f t="shared" si="12"/>
        <v/>
      </c>
      <c r="O47" s="9" t="str">
        <f t="shared" si="13"/>
        <v/>
      </c>
      <c r="P47" s="9" t="str">
        <f t="shared" si="14"/>
        <v/>
      </c>
      <c r="R47" s="22">
        <f t="shared" ca="1" si="15"/>
        <v>97</v>
      </c>
      <c r="S47" s="22">
        <f t="shared" si="16"/>
        <v>74</v>
      </c>
      <c r="T47" s="65">
        <f t="shared" ca="1" si="17"/>
        <v>8621</v>
      </c>
      <c r="U47" s="64">
        <f t="shared" si="18"/>
        <v>220</v>
      </c>
      <c r="V47" s="63">
        <f t="shared" si="19"/>
        <v>0</v>
      </c>
    </row>
    <row r="48" spans="1:22" x14ac:dyDescent="0.3">
      <c r="A48" s="74" t="s">
        <v>72</v>
      </c>
      <c r="B48" s="74" t="s">
        <v>85</v>
      </c>
      <c r="C48" s="73">
        <v>8828</v>
      </c>
      <c r="D48" s="69"/>
      <c r="E48" s="72" t="s">
        <v>55</v>
      </c>
      <c r="F48" s="71">
        <v>36269</v>
      </c>
      <c r="G48" s="70"/>
      <c r="H48" s="69"/>
      <c r="I48" s="68"/>
      <c r="J48" s="67"/>
      <c r="K48" s="66"/>
      <c r="L48" s="9" t="str">
        <f t="shared" si="10"/>
        <v/>
      </c>
      <c r="M48" s="9" t="str">
        <f t="shared" si="11"/>
        <v/>
      </c>
      <c r="N48" s="9" t="str">
        <f t="shared" si="12"/>
        <v/>
      </c>
      <c r="O48" s="9" t="str">
        <f t="shared" si="13"/>
        <v/>
      </c>
      <c r="P48" s="9" t="str">
        <f t="shared" si="14"/>
        <v/>
      </c>
      <c r="R48" s="22">
        <f t="shared" ca="1" si="15"/>
        <v>98</v>
      </c>
      <c r="S48" s="22">
        <f t="shared" si="16"/>
        <v>75</v>
      </c>
      <c r="T48" s="65">
        <f t="shared" ca="1" si="17"/>
        <v>8374</v>
      </c>
      <c r="U48" s="64">
        <f t="shared" si="18"/>
        <v>220</v>
      </c>
      <c r="V48" s="63">
        <f t="shared" si="19"/>
        <v>0</v>
      </c>
    </row>
    <row r="49" spans="1:22" x14ac:dyDescent="0.3">
      <c r="A49" s="74" t="s">
        <v>87</v>
      </c>
      <c r="B49" s="74" t="s">
        <v>57</v>
      </c>
      <c r="C49" s="73">
        <v>9120</v>
      </c>
      <c r="D49" s="69"/>
      <c r="E49" s="72" t="s">
        <v>55</v>
      </c>
      <c r="F49" s="71">
        <v>36582</v>
      </c>
      <c r="G49" s="70"/>
      <c r="H49" s="69"/>
      <c r="I49" s="68"/>
      <c r="J49" s="67"/>
      <c r="K49" s="66"/>
      <c r="L49" s="9" t="str">
        <f t="shared" si="10"/>
        <v/>
      </c>
      <c r="M49" s="9" t="str">
        <f t="shared" si="11"/>
        <v/>
      </c>
      <c r="N49" s="9" t="str">
        <f t="shared" si="12"/>
        <v/>
      </c>
      <c r="O49" s="9" t="str">
        <f t="shared" si="13"/>
        <v/>
      </c>
      <c r="P49" s="9" t="str">
        <f t="shared" si="14"/>
        <v/>
      </c>
      <c r="R49" s="22">
        <f t="shared" ca="1" si="15"/>
        <v>97</v>
      </c>
      <c r="S49" s="22">
        <f t="shared" si="16"/>
        <v>75</v>
      </c>
      <c r="T49" s="65">
        <f t="shared" ca="1" si="17"/>
        <v>8061</v>
      </c>
      <c r="U49" s="64">
        <f t="shared" si="18"/>
        <v>220</v>
      </c>
      <c r="V49" s="63">
        <f t="shared" si="19"/>
        <v>0</v>
      </c>
    </row>
    <row r="50" spans="1:22" x14ac:dyDescent="0.3">
      <c r="A50" s="74" t="s">
        <v>78</v>
      </c>
      <c r="B50" s="74" t="s">
        <v>64</v>
      </c>
      <c r="C50" s="73">
        <v>9048</v>
      </c>
      <c r="D50" s="69"/>
      <c r="E50" s="72" t="s">
        <v>55</v>
      </c>
      <c r="F50" s="71">
        <v>36669</v>
      </c>
      <c r="G50" s="70"/>
      <c r="H50" s="69"/>
      <c r="I50" s="68"/>
      <c r="J50" s="67"/>
      <c r="K50" s="66"/>
      <c r="L50" s="9" t="str">
        <f t="shared" si="10"/>
        <v/>
      </c>
      <c r="M50" s="9" t="str">
        <f t="shared" si="11"/>
        <v/>
      </c>
      <c r="N50" s="9" t="str">
        <f t="shared" si="12"/>
        <v/>
      </c>
      <c r="O50" s="9" t="str">
        <f t="shared" si="13"/>
        <v/>
      </c>
      <c r="P50" s="9" t="str">
        <f t="shared" si="14"/>
        <v/>
      </c>
      <c r="R50" s="22">
        <f t="shared" ca="1" si="15"/>
        <v>97</v>
      </c>
      <c r="S50" s="22">
        <f t="shared" si="16"/>
        <v>75</v>
      </c>
      <c r="T50" s="65">
        <f t="shared" ca="1" si="17"/>
        <v>7974</v>
      </c>
      <c r="U50" s="64">
        <f t="shared" si="18"/>
        <v>220</v>
      </c>
      <c r="V50" s="63">
        <f t="shared" si="19"/>
        <v>0</v>
      </c>
    </row>
    <row r="51" spans="1:22" x14ac:dyDescent="0.3">
      <c r="A51" s="74" t="s">
        <v>72</v>
      </c>
      <c r="B51" s="74" t="s">
        <v>61</v>
      </c>
      <c r="C51" s="73">
        <v>9047</v>
      </c>
      <c r="D51" s="69"/>
      <c r="E51" s="72" t="s">
        <v>52</v>
      </c>
      <c r="F51" s="71">
        <v>34756</v>
      </c>
      <c r="G51" s="70"/>
      <c r="H51" s="69"/>
      <c r="I51" s="68"/>
      <c r="J51" s="67"/>
      <c r="K51" s="66"/>
      <c r="L51" s="9" t="str">
        <f t="shared" si="10"/>
        <v/>
      </c>
      <c r="M51" s="9" t="str">
        <f t="shared" si="11"/>
        <v/>
      </c>
      <c r="N51" s="9" t="str">
        <f t="shared" si="12"/>
        <v/>
      </c>
      <c r="O51" s="9" t="str">
        <f t="shared" si="13"/>
        <v/>
      </c>
      <c r="P51" s="9" t="str">
        <f t="shared" si="14"/>
        <v/>
      </c>
      <c r="R51" s="22">
        <f t="shared" ca="1" si="15"/>
        <v>97</v>
      </c>
      <c r="S51" s="22">
        <f t="shared" si="16"/>
        <v>70</v>
      </c>
      <c r="T51" s="65">
        <f t="shared" ca="1" si="17"/>
        <v>9887</v>
      </c>
      <c r="U51" s="64">
        <f t="shared" si="18"/>
        <v>145</v>
      </c>
      <c r="V51" s="63">
        <f t="shared" si="19"/>
        <v>0</v>
      </c>
    </row>
    <row r="52" spans="1:22" x14ac:dyDescent="0.3">
      <c r="A52" s="74" t="s">
        <v>87</v>
      </c>
      <c r="B52" s="74" t="s">
        <v>62</v>
      </c>
      <c r="C52" s="73">
        <v>8901</v>
      </c>
      <c r="D52" s="69"/>
      <c r="E52" s="72" t="s">
        <v>52</v>
      </c>
      <c r="F52" s="71">
        <v>34756</v>
      </c>
      <c r="G52" s="70"/>
      <c r="H52" s="69"/>
      <c r="I52" s="68"/>
      <c r="J52" s="67"/>
      <c r="K52" s="66"/>
      <c r="L52" s="9" t="str">
        <f t="shared" si="10"/>
        <v/>
      </c>
      <c r="M52" s="9" t="str">
        <f t="shared" si="11"/>
        <v/>
      </c>
      <c r="N52" s="9" t="str">
        <f t="shared" si="12"/>
        <v/>
      </c>
      <c r="O52" s="9" t="str">
        <f t="shared" si="13"/>
        <v/>
      </c>
      <c r="P52" s="9" t="str">
        <f t="shared" si="14"/>
        <v/>
      </c>
      <c r="R52" s="22">
        <f t="shared" ca="1" si="15"/>
        <v>97</v>
      </c>
      <c r="S52" s="22">
        <f t="shared" si="16"/>
        <v>70</v>
      </c>
      <c r="T52" s="65">
        <f t="shared" ca="1" si="17"/>
        <v>9887</v>
      </c>
      <c r="U52" s="64">
        <f t="shared" si="18"/>
        <v>145</v>
      </c>
      <c r="V52" s="63">
        <f t="shared" si="19"/>
        <v>0</v>
      </c>
    </row>
    <row r="53" spans="1:22" x14ac:dyDescent="0.3">
      <c r="A53" s="74" t="s">
        <v>97</v>
      </c>
      <c r="B53" s="74" t="s">
        <v>96</v>
      </c>
      <c r="C53" s="73">
        <v>8974</v>
      </c>
      <c r="D53" s="69"/>
      <c r="E53" s="72" t="s">
        <v>52</v>
      </c>
      <c r="F53" s="71">
        <v>36010</v>
      </c>
      <c r="G53" s="70"/>
      <c r="H53" s="69"/>
      <c r="I53" s="68"/>
      <c r="J53" s="67"/>
      <c r="K53" s="66"/>
      <c r="L53" s="9" t="str">
        <f t="shared" si="10"/>
        <v/>
      </c>
      <c r="M53" s="9" t="str">
        <f t="shared" si="11"/>
        <v/>
      </c>
      <c r="N53" s="9" t="str">
        <f t="shared" si="12"/>
        <v/>
      </c>
      <c r="O53" s="9" t="str">
        <f t="shared" si="13"/>
        <v/>
      </c>
      <c r="P53" s="9" t="str">
        <f t="shared" si="14"/>
        <v/>
      </c>
      <c r="R53" s="22">
        <f t="shared" ca="1" si="15"/>
        <v>97</v>
      </c>
      <c r="S53" s="22">
        <f t="shared" si="16"/>
        <v>74</v>
      </c>
      <c r="T53" s="65">
        <f t="shared" ca="1" si="17"/>
        <v>8633</v>
      </c>
      <c r="U53" s="64">
        <f t="shared" si="18"/>
        <v>145</v>
      </c>
      <c r="V53" s="63">
        <f t="shared" si="19"/>
        <v>0</v>
      </c>
    </row>
    <row r="54" spans="1:22" x14ac:dyDescent="0.3">
      <c r="A54" s="74" t="s">
        <v>87</v>
      </c>
      <c r="B54" s="74" t="s">
        <v>93</v>
      </c>
      <c r="C54" s="73">
        <v>9193</v>
      </c>
      <c r="D54" s="69"/>
      <c r="E54" s="72" t="s">
        <v>55</v>
      </c>
      <c r="F54" s="71">
        <v>36079</v>
      </c>
      <c r="G54" s="70"/>
      <c r="H54" s="69"/>
      <c r="I54" s="68"/>
      <c r="J54" s="67"/>
      <c r="K54" s="66"/>
      <c r="L54" s="9" t="str">
        <f t="shared" si="10"/>
        <v/>
      </c>
      <c r="M54" s="9" t="str">
        <f t="shared" si="11"/>
        <v/>
      </c>
      <c r="N54" s="9" t="str">
        <f t="shared" si="12"/>
        <v/>
      </c>
      <c r="O54" s="9" t="str">
        <f t="shared" si="13"/>
        <v/>
      </c>
      <c r="P54" s="9" t="str">
        <f t="shared" si="14"/>
        <v/>
      </c>
      <c r="R54" s="22">
        <f t="shared" ca="1" si="15"/>
        <v>97</v>
      </c>
      <c r="S54" s="22">
        <f t="shared" si="16"/>
        <v>73</v>
      </c>
      <c r="T54" s="65">
        <f t="shared" ca="1" si="17"/>
        <v>8564</v>
      </c>
      <c r="U54" s="64">
        <f t="shared" si="18"/>
        <v>220</v>
      </c>
      <c r="V54" s="63">
        <f t="shared" si="19"/>
        <v>0</v>
      </c>
    </row>
    <row r="55" spans="1:22" x14ac:dyDescent="0.3">
      <c r="A55" s="74" t="s">
        <v>84</v>
      </c>
      <c r="B55" s="74" t="s">
        <v>77</v>
      </c>
      <c r="C55" s="73">
        <v>9266</v>
      </c>
      <c r="D55" s="69"/>
      <c r="E55" s="72" t="s">
        <v>52</v>
      </c>
      <c r="F55" s="71">
        <v>34756</v>
      </c>
      <c r="G55" s="70"/>
      <c r="H55" s="69"/>
      <c r="I55" s="68"/>
      <c r="J55" s="67"/>
      <c r="K55" s="66"/>
      <c r="L55" s="9" t="str">
        <f t="shared" si="10"/>
        <v/>
      </c>
      <c r="M55" s="9" t="str">
        <f t="shared" si="11"/>
        <v/>
      </c>
      <c r="N55" s="9" t="str">
        <f t="shared" si="12"/>
        <v/>
      </c>
      <c r="O55" s="9" t="str">
        <f t="shared" si="13"/>
        <v/>
      </c>
      <c r="P55" s="9" t="str">
        <f t="shared" si="14"/>
        <v/>
      </c>
      <c r="R55" s="22">
        <f t="shared" ca="1" si="15"/>
        <v>96</v>
      </c>
      <c r="S55" s="22">
        <f t="shared" si="16"/>
        <v>69</v>
      </c>
      <c r="T55" s="65">
        <f t="shared" ca="1" si="17"/>
        <v>9887</v>
      </c>
      <c r="U55" s="64">
        <f t="shared" si="18"/>
        <v>145</v>
      </c>
      <c r="V55" s="63">
        <f t="shared" si="19"/>
        <v>0</v>
      </c>
    </row>
    <row r="56" spans="1:22" x14ac:dyDescent="0.3">
      <c r="A56" s="74" t="s">
        <v>75</v>
      </c>
      <c r="B56" s="74" t="s">
        <v>90</v>
      </c>
      <c r="C56" s="73">
        <v>9485</v>
      </c>
      <c r="D56" s="69"/>
      <c r="E56" s="72" t="s">
        <v>52</v>
      </c>
      <c r="F56" s="71">
        <v>35150</v>
      </c>
      <c r="G56" s="70"/>
      <c r="H56" s="69"/>
      <c r="I56" s="68"/>
      <c r="J56" s="67"/>
      <c r="K56" s="66"/>
      <c r="L56" s="9" t="str">
        <f t="shared" si="10"/>
        <v/>
      </c>
      <c r="M56" s="9" t="str">
        <f t="shared" si="11"/>
        <v/>
      </c>
      <c r="N56" s="9" t="str">
        <f t="shared" si="12"/>
        <v/>
      </c>
      <c r="O56" s="9" t="str">
        <f t="shared" si="13"/>
        <v/>
      </c>
      <c r="P56" s="9" t="str">
        <f t="shared" si="14"/>
        <v/>
      </c>
      <c r="R56" s="22">
        <f t="shared" ca="1" si="15"/>
        <v>96</v>
      </c>
      <c r="S56" s="22">
        <f t="shared" si="16"/>
        <v>70</v>
      </c>
      <c r="T56" s="65">
        <f t="shared" ca="1" si="17"/>
        <v>9493</v>
      </c>
      <c r="U56" s="64">
        <f t="shared" si="18"/>
        <v>145</v>
      </c>
      <c r="V56" s="63">
        <f t="shared" si="19"/>
        <v>0</v>
      </c>
    </row>
    <row r="57" spans="1:22" x14ac:dyDescent="0.3">
      <c r="A57" s="74" t="s">
        <v>87</v>
      </c>
      <c r="B57" s="74" t="s">
        <v>96</v>
      </c>
      <c r="C57" s="73">
        <v>9339</v>
      </c>
      <c r="D57" s="69"/>
      <c r="E57" s="72" t="s">
        <v>52</v>
      </c>
      <c r="F57" s="71">
        <v>35229</v>
      </c>
      <c r="G57" s="70"/>
      <c r="H57" s="69"/>
      <c r="I57" s="68"/>
      <c r="J57" s="67"/>
      <c r="K57" s="66"/>
      <c r="L57" s="9" t="str">
        <f t="shared" si="10"/>
        <v/>
      </c>
      <c r="M57" s="9" t="str">
        <f t="shared" si="11"/>
        <v/>
      </c>
      <c r="N57" s="9" t="str">
        <f t="shared" si="12"/>
        <v/>
      </c>
      <c r="O57" s="9" t="str">
        <f t="shared" si="13"/>
        <v/>
      </c>
      <c r="P57" s="9" t="str">
        <f t="shared" si="14"/>
        <v/>
      </c>
      <c r="R57" s="22">
        <f t="shared" ca="1" si="15"/>
        <v>96</v>
      </c>
      <c r="S57" s="22">
        <f t="shared" si="16"/>
        <v>70</v>
      </c>
      <c r="T57" s="65">
        <f t="shared" ca="1" si="17"/>
        <v>9414</v>
      </c>
      <c r="U57" s="64">
        <f t="shared" si="18"/>
        <v>145</v>
      </c>
      <c r="V57" s="63">
        <f t="shared" si="19"/>
        <v>0</v>
      </c>
    </row>
    <row r="58" spans="1:22" x14ac:dyDescent="0.3">
      <c r="A58" s="74" t="s">
        <v>97</v>
      </c>
      <c r="B58" s="74" t="s">
        <v>59</v>
      </c>
      <c r="C58" s="73">
        <v>9412</v>
      </c>
      <c r="D58" s="69"/>
      <c r="E58" s="72" t="s">
        <v>52</v>
      </c>
      <c r="F58" s="71">
        <v>35272</v>
      </c>
      <c r="G58" s="70"/>
      <c r="H58" s="69"/>
      <c r="I58" s="68"/>
      <c r="J58" s="67"/>
      <c r="K58" s="66"/>
      <c r="L58" s="9" t="str">
        <f t="shared" si="10"/>
        <v/>
      </c>
      <c r="M58" s="9" t="str">
        <f t="shared" si="11"/>
        <v/>
      </c>
      <c r="N58" s="9" t="str">
        <f t="shared" si="12"/>
        <v/>
      </c>
      <c r="O58" s="9" t="str">
        <f t="shared" si="13"/>
        <v/>
      </c>
      <c r="P58" s="9" t="str">
        <f t="shared" si="14"/>
        <v/>
      </c>
      <c r="R58" s="22">
        <f t="shared" ca="1" si="15"/>
        <v>96</v>
      </c>
      <c r="S58" s="22">
        <f t="shared" si="16"/>
        <v>70</v>
      </c>
      <c r="T58" s="65">
        <f t="shared" ca="1" si="17"/>
        <v>9371</v>
      </c>
      <c r="U58" s="64">
        <f t="shared" si="18"/>
        <v>145</v>
      </c>
      <c r="V58" s="63">
        <f t="shared" si="19"/>
        <v>0</v>
      </c>
    </row>
    <row r="59" spans="1:22" x14ac:dyDescent="0.3">
      <c r="A59" s="74" t="s">
        <v>92</v>
      </c>
      <c r="B59" s="74" t="s">
        <v>88</v>
      </c>
      <c r="C59" s="73">
        <v>9631</v>
      </c>
      <c r="D59" s="69"/>
      <c r="E59" s="72" t="s">
        <v>55</v>
      </c>
      <c r="F59" s="71">
        <v>35987</v>
      </c>
      <c r="G59" s="70"/>
      <c r="H59" s="69"/>
      <c r="I59" s="68"/>
      <c r="J59" s="67"/>
      <c r="K59" s="66"/>
      <c r="L59" s="9" t="str">
        <f t="shared" si="10"/>
        <v/>
      </c>
      <c r="M59" s="9" t="str">
        <f t="shared" si="11"/>
        <v/>
      </c>
      <c r="N59" s="9" t="str">
        <f t="shared" si="12"/>
        <v/>
      </c>
      <c r="O59" s="9" t="str">
        <f t="shared" si="13"/>
        <v/>
      </c>
      <c r="P59" s="9" t="str">
        <f t="shared" si="14"/>
        <v/>
      </c>
      <c r="R59" s="22">
        <f t="shared" ca="1" si="15"/>
        <v>95</v>
      </c>
      <c r="S59" s="22">
        <f t="shared" si="16"/>
        <v>72</v>
      </c>
      <c r="T59" s="65">
        <f t="shared" ca="1" si="17"/>
        <v>8656</v>
      </c>
      <c r="U59" s="64">
        <f t="shared" si="18"/>
        <v>220</v>
      </c>
      <c r="V59" s="63">
        <f t="shared" si="19"/>
        <v>0</v>
      </c>
    </row>
    <row r="60" spans="1:22" x14ac:dyDescent="0.3">
      <c r="A60" s="74" t="s">
        <v>97</v>
      </c>
      <c r="B60" s="74" t="s">
        <v>77</v>
      </c>
      <c r="C60" s="73">
        <v>9850</v>
      </c>
      <c r="D60" s="69"/>
      <c r="E60" s="72" t="s">
        <v>55</v>
      </c>
      <c r="F60" s="71">
        <v>36035</v>
      </c>
      <c r="G60" s="70"/>
      <c r="H60" s="69"/>
      <c r="I60" s="68"/>
      <c r="J60" s="67"/>
      <c r="K60" s="66"/>
      <c r="L60" s="9" t="str">
        <f t="shared" si="10"/>
        <v/>
      </c>
      <c r="M60" s="9" t="str">
        <f t="shared" si="11"/>
        <v/>
      </c>
      <c r="N60" s="9" t="str">
        <f t="shared" si="12"/>
        <v/>
      </c>
      <c r="O60" s="9" t="str">
        <f t="shared" si="13"/>
        <v/>
      </c>
      <c r="P60" s="9" t="str">
        <f t="shared" si="14"/>
        <v/>
      </c>
      <c r="R60" s="22">
        <f t="shared" ca="1" si="15"/>
        <v>95</v>
      </c>
      <c r="S60" s="22">
        <f t="shared" si="16"/>
        <v>71</v>
      </c>
      <c r="T60" s="65">
        <f t="shared" ca="1" si="17"/>
        <v>8608</v>
      </c>
      <c r="U60" s="64">
        <f t="shared" si="18"/>
        <v>220</v>
      </c>
      <c r="V60" s="63">
        <f t="shared" si="19"/>
        <v>0</v>
      </c>
    </row>
    <row r="61" spans="1:22" x14ac:dyDescent="0.3">
      <c r="A61" s="74" t="s">
        <v>72</v>
      </c>
      <c r="B61" s="74" t="s">
        <v>74</v>
      </c>
      <c r="C61" s="73">
        <v>9777</v>
      </c>
      <c r="D61" s="69"/>
      <c r="E61" s="72" t="s">
        <v>55</v>
      </c>
      <c r="F61" s="71">
        <v>36058</v>
      </c>
      <c r="G61" s="70"/>
      <c r="H61" s="69"/>
      <c r="I61" s="68"/>
      <c r="J61" s="67"/>
      <c r="K61" s="66"/>
      <c r="L61" s="9" t="str">
        <f t="shared" si="10"/>
        <v/>
      </c>
      <c r="M61" s="9" t="str">
        <f t="shared" si="11"/>
        <v/>
      </c>
      <c r="N61" s="9" t="str">
        <f t="shared" si="12"/>
        <v/>
      </c>
      <c r="O61" s="9" t="str">
        <f t="shared" si="13"/>
        <v/>
      </c>
      <c r="P61" s="9" t="str">
        <f t="shared" si="14"/>
        <v/>
      </c>
      <c r="R61" s="22">
        <f t="shared" ca="1" si="15"/>
        <v>95</v>
      </c>
      <c r="S61" s="22">
        <f t="shared" si="16"/>
        <v>71</v>
      </c>
      <c r="T61" s="65">
        <f t="shared" ca="1" si="17"/>
        <v>8585</v>
      </c>
      <c r="U61" s="64">
        <f t="shared" si="18"/>
        <v>220</v>
      </c>
      <c r="V61" s="63">
        <f t="shared" si="19"/>
        <v>0</v>
      </c>
    </row>
    <row r="62" spans="1:22" x14ac:dyDescent="0.3">
      <c r="A62" s="74" t="s">
        <v>75</v>
      </c>
      <c r="B62" s="74" t="s">
        <v>66</v>
      </c>
      <c r="C62" s="73">
        <v>9558</v>
      </c>
      <c r="D62" s="69"/>
      <c r="E62" s="72" t="s">
        <v>52</v>
      </c>
      <c r="F62" s="71">
        <v>35213</v>
      </c>
      <c r="G62" s="70"/>
      <c r="H62" s="69"/>
      <c r="I62" s="68"/>
      <c r="J62" s="67"/>
      <c r="K62" s="66"/>
      <c r="L62" s="9" t="str">
        <f t="shared" si="10"/>
        <v/>
      </c>
      <c r="M62" s="9" t="str">
        <f t="shared" si="11"/>
        <v/>
      </c>
      <c r="N62" s="9" t="str">
        <f t="shared" si="12"/>
        <v/>
      </c>
      <c r="O62" s="9" t="str">
        <f t="shared" si="13"/>
        <v/>
      </c>
      <c r="P62" s="9" t="str">
        <f t="shared" si="14"/>
        <v/>
      </c>
      <c r="R62" s="22">
        <f t="shared" ca="1" si="15"/>
        <v>96</v>
      </c>
      <c r="S62" s="22">
        <f t="shared" si="16"/>
        <v>70</v>
      </c>
      <c r="T62" s="65">
        <f t="shared" ca="1" si="17"/>
        <v>9430</v>
      </c>
      <c r="U62" s="64">
        <f t="shared" si="18"/>
        <v>145</v>
      </c>
      <c r="V62" s="63">
        <f t="shared" si="19"/>
        <v>0</v>
      </c>
    </row>
    <row r="63" spans="1:22" x14ac:dyDescent="0.3">
      <c r="A63" s="74" t="s">
        <v>92</v>
      </c>
      <c r="B63" s="74" t="s">
        <v>66</v>
      </c>
      <c r="C63" s="73">
        <v>9704</v>
      </c>
      <c r="D63" s="69"/>
      <c r="E63" s="72" t="s">
        <v>52</v>
      </c>
      <c r="F63" s="71">
        <v>35309</v>
      </c>
      <c r="G63" s="70"/>
      <c r="H63" s="69"/>
      <c r="I63" s="68"/>
      <c r="J63" s="67"/>
      <c r="K63" s="66"/>
      <c r="L63" s="9" t="str">
        <f t="shared" si="10"/>
        <v/>
      </c>
      <c r="M63" s="9" t="str">
        <f t="shared" si="11"/>
        <v/>
      </c>
      <c r="N63" s="9" t="str">
        <f t="shared" si="12"/>
        <v/>
      </c>
      <c r="O63" s="9" t="str">
        <f t="shared" si="13"/>
        <v/>
      </c>
      <c r="P63" s="9" t="str">
        <f t="shared" si="14"/>
        <v/>
      </c>
      <c r="R63" s="22">
        <f t="shared" ca="1" si="15"/>
        <v>95</v>
      </c>
      <c r="S63" s="22">
        <f t="shared" si="16"/>
        <v>70</v>
      </c>
      <c r="T63" s="65">
        <f t="shared" ca="1" si="17"/>
        <v>9334</v>
      </c>
      <c r="U63" s="64">
        <f t="shared" si="18"/>
        <v>145</v>
      </c>
      <c r="V63" s="63">
        <f t="shared" si="19"/>
        <v>0</v>
      </c>
    </row>
    <row r="64" spans="1:22" x14ac:dyDescent="0.3">
      <c r="A64" s="74" t="s">
        <v>65</v>
      </c>
      <c r="B64" s="74" t="s">
        <v>93</v>
      </c>
      <c r="C64" s="73">
        <v>9761</v>
      </c>
      <c r="D64" s="69"/>
      <c r="E64" s="72" t="s">
        <v>52</v>
      </c>
      <c r="F64" s="71">
        <v>35801</v>
      </c>
      <c r="G64" s="70"/>
      <c r="H64" s="69"/>
      <c r="I64" s="68"/>
      <c r="J64" s="67"/>
      <c r="K64" s="66"/>
      <c r="L64" s="9" t="str">
        <f t="shared" si="10"/>
        <v/>
      </c>
      <c r="M64" s="9" t="str">
        <f t="shared" si="11"/>
        <v/>
      </c>
      <c r="N64" s="9" t="str">
        <f t="shared" si="12"/>
        <v/>
      </c>
      <c r="O64" s="9" t="str">
        <f t="shared" si="13"/>
        <v/>
      </c>
      <c r="P64" s="9" t="str">
        <f t="shared" si="14"/>
        <v/>
      </c>
      <c r="R64" s="22">
        <f t="shared" ca="1" si="15"/>
        <v>95</v>
      </c>
      <c r="S64" s="22">
        <f t="shared" si="16"/>
        <v>71</v>
      </c>
      <c r="T64" s="65">
        <f t="shared" ca="1" si="17"/>
        <v>8842</v>
      </c>
      <c r="U64" s="64">
        <f t="shared" si="18"/>
        <v>145</v>
      </c>
      <c r="V64" s="63">
        <f t="shared" si="19"/>
        <v>0</v>
      </c>
    </row>
    <row r="65" spans="1:22" x14ac:dyDescent="0.3">
      <c r="A65" s="74" t="s">
        <v>84</v>
      </c>
      <c r="B65" s="74" t="s">
        <v>94</v>
      </c>
      <c r="C65" s="73">
        <v>10142</v>
      </c>
      <c r="D65" s="69"/>
      <c r="E65" s="72" t="s">
        <v>55</v>
      </c>
      <c r="F65" s="71">
        <v>35472</v>
      </c>
      <c r="G65" s="70"/>
      <c r="H65" s="69"/>
      <c r="I65" s="68"/>
      <c r="J65" s="67"/>
      <c r="K65" s="66"/>
      <c r="L65" s="9" t="str">
        <f t="shared" si="10"/>
        <v/>
      </c>
      <c r="M65" s="9" t="str">
        <f t="shared" si="11"/>
        <v/>
      </c>
      <c r="N65" s="9" t="str">
        <f t="shared" si="12"/>
        <v/>
      </c>
      <c r="O65" s="9" t="str">
        <f t="shared" si="13"/>
        <v/>
      </c>
      <c r="P65" s="9" t="str">
        <f t="shared" si="14"/>
        <v/>
      </c>
      <c r="R65" s="22">
        <f t="shared" ca="1" si="15"/>
        <v>94</v>
      </c>
      <c r="S65" s="22">
        <f t="shared" si="16"/>
        <v>69</v>
      </c>
      <c r="T65" s="65">
        <f t="shared" ca="1" si="17"/>
        <v>9171</v>
      </c>
      <c r="U65" s="64">
        <f t="shared" si="18"/>
        <v>220</v>
      </c>
      <c r="V65" s="63">
        <f t="shared" si="19"/>
        <v>0</v>
      </c>
    </row>
    <row r="66" spans="1:22" x14ac:dyDescent="0.3">
      <c r="A66" s="74" t="s">
        <v>84</v>
      </c>
      <c r="B66" s="74" t="s">
        <v>88</v>
      </c>
      <c r="C66" s="73">
        <v>10215</v>
      </c>
      <c r="D66" s="69"/>
      <c r="E66" s="72" t="s">
        <v>52</v>
      </c>
      <c r="F66" s="71">
        <v>35310</v>
      </c>
      <c r="G66" s="70"/>
      <c r="H66" s="69"/>
      <c r="I66" s="68"/>
      <c r="J66" s="67"/>
      <c r="K66" s="66"/>
      <c r="L66" s="9" t="str">
        <f t="shared" si="10"/>
        <v/>
      </c>
      <c r="M66" s="9" t="str">
        <f t="shared" si="11"/>
        <v/>
      </c>
      <c r="N66" s="9" t="str">
        <f t="shared" si="12"/>
        <v/>
      </c>
      <c r="O66" s="9" t="str">
        <f t="shared" si="13"/>
        <v/>
      </c>
      <c r="P66" s="9" t="str">
        <f t="shared" si="14"/>
        <v/>
      </c>
      <c r="R66" s="22">
        <f t="shared" ca="1" si="15"/>
        <v>94</v>
      </c>
      <c r="S66" s="22">
        <f t="shared" si="16"/>
        <v>68</v>
      </c>
      <c r="T66" s="65">
        <f t="shared" ca="1" si="17"/>
        <v>9333</v>
      </c>
      <c r="U66" s="64">
        <f t="shared" si="18"/>
        <v>145</v>
      </c>
      <c r="V66" s="63">
        <f t="shared" si="19"/>
        <v>0</v>
      </c>
    </row>
    <row r="67" spans="1:22" x14ac:dyDescent="0.3">
      <c r="A67" s="74" t="s">
        <v>72</v>
      </c>
      <c r="B67" s="74" t="s">
        <v>56</v>
      </c>
      <c r="C67" s="73">
        <v>10069</v>
      </c>
      <c r="D67" s="69"/>
      <c r="E67" s="72" t="s">
        <v>52</v>
      </c>
      <c r="F67" s="71">
        <v>35674</v>
      </c>
      <c r="G67" s="70"/>
      <c r="H67" s="69"/>
      <c r="I67" s="68"/>
      <c r="J67" s="67"/>
      <c r="K67" s="66"/>
      <c r="L67" s="9" t="str">
        <f t="shared" si="10"/>
        <v/>
      </c>
      <c r="M67" s="9" t="str">
        <f t="shared" si="11"/>
        <v/>
      </c>
      <c r="N67" s="9" t="str">
        <f t="shared" si="12"/>
        <v/>
      </c>
      <c r="O67" s="9" t="str">
        <f t="shared" si="13"/>
        <v/>
      </c>
      <c r="P67" s="9" t="str">
        <f t="shared" si="14"/>
        <v/>
      </c>
      <c r="R67" s="22">
        <f t="shared" ca="1" si="15"/>
        <v>94</v>
      </c>
      <c r="S67" s="22">
        <f t="shared" si="16"/>
        <v>70</v>
      </c>
      <c r="T67" s="65">
        <f t="shared" ca="1" si="17"/>
        <v>8969</v>
      </c>
      <c r="U67" s="64">
        <f t="shared" si="18"/>
        <v>145</v>
      </c>
      <c r="V67" s="63">
        <f t="shared" si="19"/>
        <v>0</v>
      </c>
    </row>
    <row r="68" spans="1:22" x14ac:dyDescent="0.3">
      <c r="A68" s="74" t="s">
        <v>82</v>
      </c>
      <c r="B68" s="74" t="s">
        <v>67</v>
      </c>
      <c r="C68" s="73">
        <v>9923</v>
      </c>
      <c r="D68" s="69"/>
      <c r="E68" s="72" t="s">
        <v>52</v>
      </c>
      <c r="F68" s="71">
        <v>35713</v>
      </c>
      <c r="G68" s="70"/>
      <c r="H68" s="69"/>
      <c r="I68" s="68"/>
      <c r="J68" s="67"/>
      <c r="K68" s="66"/>
      <c r="L68" s="9" t="str">
        <f t="shared" si="10"/>
        <v/>
      </c>
      <c r="M68" s="9" t="str">
        <f t="shared" si="11"/>
        <v/>
      </c>
      <c r="N68" s="9" t="str">
        <f t="shared" si="12"/>
        <v/>
      </c>
      <c r="O68" s="9" t="str">
        <f t="shared" si="13"/>
        <v/>
      </c>
      <c r="P68" s="9" t="str">
        <f t="shared" si="14"/>
        <v/>
      </c>
      <c r="R68" s="22">
        <f t="shared" ca="1" si="15"/>
        <v>95</v>
      </c>
      <c r="S68" s="22">
        <f t="shared" si="16"/>
        <v>70</v>
      </c>
      <c r="T68" s="65">
        <f t="shared" ca="1" si="17"/>
        <v>8930</v>
      </c>
      <c r="U68" s="64">
        <f t="shared" si="18"/>
        <v>145</v>
      </c>
      <c r="V68" s="63">
        <f t="shared" si="19"/>
        <v>0</v>
      </c>
    </row>
    <row r="69" spans="1:22" x14ac:dyDescent="0.3">
      <c r="A69" s="74" t="s">
        <v>80</v>
      </c>
      <c r="B69" s="74" t="s">
        <v>85</v>
      </c>
      <c r="C69" s="73">
        <v>9996</v>
      </c>
      <c r="D69" s="69"/>
      <c r="E69" s="72" t="s">
        <v>52</v>
      </c>
      <c r="F69" s="71">
        <v>35776</v>
      </c>
      <c r="G69" s="70"/>
      <c r="H69" s="69"/>
      <c r="I69" s="68"/>
      <c r="J69" s="67"/>
      <c r="K69" s="66"/>
      <c r="L69" s="9" t="str">
        <f t="shared" si="10"/>
        <v/>
      </c>
      <c r="M69" s="9" t="str">
        <f t="shared" si="11"/>
        <v/>
      </c>
      <c r="N69" s="9" t="str">
        <f t="shared" si="12"/>
        <v/>
      </c>
      <c r="O69" s="9" t="str">
        <f t="shared" si="13"/>
        <v/>
      </c>
      <c r="P69" s="9" t="str">
        <f t="shared" si="14"/>
        <v/>
      </c>
      <c r="R69" s="22">
        <f t="shared" ca="1" si="15"/>
        <v>94</v>
      </c>
      <c r="S69" s="22">
        <f t="shared" si="16"/>
        <v>70</v>
      </c>
      <c r="T69" s="65">
        <f t="shared" ca="1" si="17"/>
        <v>8867</v>
      </c>
      <c r="U69" s="64">
        <f t="shared" si="18"/>
        <v>145</v>
      </c>
      <c r="V69" s="63">
        <f t="shared" si="19"/>
        <v>0</v>
      </c>
    </row>
    <row r="70" spans="1:22" x14ac:dyDescent="0.3">
      <c r="A70" s="74" t="s">
        <v>72</v>
      </c>
      <c r="B70" s="74" t="s">
        <v>91</v>
      </c>
      <c r="C70" s="73">
        <v>10434</v>
      </c>
      <c r="D70" s="69"/>
      <c r="E70" s="72" t="s">
        <v>55</v>
      </c>
      <c r="F70" s="71">
        <v>36184</v>
      </c>
      <c r="G70" s="70"/>
      <c r="H70" s="69"/>
      <c r="I70" s="68"/>
      <c r="J70" s="67"/>
      <c r="K70" s="66"/>
      <c r="L70" s="9" t="str">
        <f t="shared" si="10"/>
        <v/>
      </c>
      <c r="M70" s="9" t="str">
        <f t="shared" si="11"/>
        <v/>
      </c>
      <c r="N70" s="9" t="str">
        <f t="shared" si="12"/>
        <v/>
      </c>
      <c r="O70" s="9" t="str">
        <f t="shared" si="13"/>
        <v/>
      </c>
      <c r="P70" s="9" t="str">
        <f t="shared" si="14"/>
        <v/>
      </c>
      <c r="R70" s="22">
        <f t="shared" ca="1" si="15"/>
        <v>93</v>
      </c>
      <c r="S70" s="22">
        <f t="shared" si="16"/>
        <v>70</v>
      </c>
      <c r="T70" s="65">
        <f t="shared" ca="1" si="17"/>
        <v>8459</v>
      </c>
      <c r="U70" s="64">
        <f t="shared" si="18"/>
        <v>220</v>
      </c>
      <c r="V70" s="63">
        <f t="shared" si="19"/>
        <v>0</v>
      </c>
    </row>
    <row r="71" spans="1:22" x14ac:dyDescent="0.3">
      <c r="A71" s="74" t="s">
        <v>82</v>
      </c>
      <c r="B71" s="74" t="s">
        <v>70</v>
      </c>
      <c r="C71" s="73">
        <v>10507</v>
      </c>
      <c r="D71" s="69"/>
      <c r="E71" s="72" t="s">
        <v>55</v>
      </c>
      <c r="F71" s="71">
        <v>36237</v>
      </c>
      <c r="G71" s="70"/>
      <c r="H71" s="69"/>
      <c r="I71" s="68"/>
      <c r="J71" s="67"/>
      <c r="K71" s="66"/>
      <c r="L71" s="9" t="str">
        <f t="shared" si="10"/>
        <v/>
      </c>
      <c r="M71" s="9" t="str">
        <f t="shared" si="11"/>
        <v/>
      </c>
      <c r="N71" s="9" t="str">
        <f t="shared" si="12"/>
        <v/>
      </c>
      <c r="O71" s="9" t="str">
        <f t="shared" si="13"/>
        <v/>
      </c>
      <c r="P71" s="9" t="str">
        <f t="shared" si="14"/>
        <v/>
      </c>
      <c r="R71" s="22">
        <f t="shared" ca="1" si="15"/>
        <v>93</v>
      </c>
      <c r="S71" s="22">
        <f t="shared" si="16"/>
        <v>70</v>
      </c>
      <c r="T71" s="65">
        <f t="shared" ca="1" si="17"/>
        <v>8406</v>
      </c>
      <c r="U71" s="64">
        <f t="shared" si="18"/>
        <v>220</v>
      </c>
      <c r="V71" s="63">
        <f t="shared" si="19"/>
        <v>0</v>
      </c>
    </row>
    <row r="72" spans="1:22" x14ac:dyDescent="0.3">
      <c r="A72" s="74" t="s">
        <v>84</v>
      </c>
      <c r="B72" s="74" t="s">
        <v>81</v>
      </c>
      <c r="C72" s="73">
        <v>10361</v>
      </c>
      <c r="D72" s="69"/>
      <c r="E72" s="72" t="s">
        <v>52</v>
      </c>
      <c r="F72" s="71">
        <v>34637</v>
      </c>
      <c r="G72" s="70"/>
      <c r="H72" s="69"/>
      <c r="I72" s="68"/>
      <c r="J72" s="67"/>
      <c r="K72" s="66"/>
      <c r="L72" s="9" t="str">
        <f t="shared" si="10"/>
        <v/>
      </c>
      <c r="M72" s="9" t="str">
        <f t="shared" si="11"/>
        <v/>
      </c>
      <c r="N72" s="9" t="str">
        <f t="shared" si="12"/>
        <v/>
      </c>
      <c r="O72" s="9" t="str">
        <f t="shared" si="13"/>
        <v/>
      </c>
      <c r="P72" s="9" t="str">
        <f t="shared" si="14"/>
        <v/>
      </c>
      <c r="R72" s="22">
        <f t="shared" ca="1" si="15"/>
        <v>93</v>
      </c>
      <c r="S72" s="22">
        <f t="shared" si="16"/>
        <v>66</v>
      </c>
      <c r="T72" s="65">
        <f t="shared" ca="1" si="17"/>
        <v>10006</v>
      </c>
      <c r="U72" s="64">
        <f t="shared" si="18"/>
        <v>145</v>
      </c>
      <c r="V72" s="63">
        <f t="shared" si="19"/>
        <v>0</v>
      </c>
    </row>
    <row r="73" spans="1:22" x14ac:dyDescent="0.3">
      <c r="A73" s="74" t="s">
        <v>75</v>
      </c>
      <c r="B73" s="74" t="s">
        <v>81</v>
      </c>
      <c r="C73" s="73">
        <v>10580</v>
      </c>
      <c r="D73" s="69"/>
      <c r="E73" s="72" t="s">
        <v>52</v>
      </c>
      <c r="F73" s="71">
        <v>35226</v>
      </c>
      <c r="G73" s="70"/>
      <c r="H73" s="69"/>
      <c r="I73" s="68"/>
      <c r="J73" s="67"/>
      <c r="K73" s="66"/>
      <c r="L73" s="9" t="str">
        <f t="shared" ref="L73:L104" si="20">IF(D73="","",IF(D73=R73,1,0))</f>
        <v/>
      </c>
      <c r="M73" s="9" t="str">
        <f t="shared" ref="M73:M104" si="21">IF(G73="","",IF(G73=S73,1,0))</f>
        <v/>
      </c>
      <c r="N73" s="9" t="str">
        <f t="shared" ref="N73:N104" si="22">IF(H73="","",IF(H73=T73,1,0))</f>
        <v/>
      </c>
      <c r="O73" s="9" t="str">
        <f t="shared" ref="O73:O104" si="23">IF(I73="","",IF(I73=U73,1,0))</f>
        <v/>
      </c>
      <c r="P73" s="9" t="str">
        <f t="shared" ref="P73:P104" si="24">IF(J73="","",IF(J73=V73,1,0))</f>
        <v/>
      </c>
      <c r="R73" s="22">
        <f t="shared" ref="R73:R104" ca="1" si="25">DATEDIF(C73,TODAY(),"y")</f>
        <v>93</v>
      </c>
      <c r="S73" s="22">
        <f t="shared" ref="S73:S104" si="26">DATEDIF(C73,F73,"y")</f>
        <v>67</v>
      </c>
      <c r="T73" s="65">
        <f t="shared" ref="T73:T104" ca="1" si="27">TODAY()-F73</f>
        <v>9417</v>
      </c>
      <c r="U73" s="64">
        <f t="shared" ref="U73:U104" si="28">IF(E73="P",$B$4,$B$5)</f>
        <v>145</v>
      </c>
      <c r="V73" s="63">
        <f t="shared" ref="V73:V104" si="29">H73*I73</f>
        <v>0</v>
      </c>
    </row>
    <row r="74" spans="1:22" x14ac:dyDescent="0.3">
      <c r="A74" s="74" t="s">
        <v>84</v>
      </c>
      <c r="B74" s="74" t="s">
        <v>74</v>
      </c>
      <c r="C74" s="73">
        <v>10288</v>
      </c>
      <c r="D74" s="69"/>
      <c r="E74" s="72" t="s">
        <v>52</v>
      </c>
      <c r="F74" s="71">
        <v>36059</v>
      </c>
      <c r="G74" s="70"/>
      <c r="H74" s="69"/>
      <c r="I74" s="68"/>
      <c r="J74" s="67"/>
      <c r="K74" s="66"/>
      <c r="L74" s="9" t="str">
        <f t="shared" si="20"/>
        <v/>
      </c>
      <c r="M74" s="9" t="str">
        <f t="shared" si="21"/>
        <v/>
      </c>
      <c r="N74" s="9" t="str">
        <f t="shared" si="22"/>
        <v/>
      </c>
      <c r="O74" s="9" t="str">
        <f t="shared" si="23"/>
        <v/>
      </c>
      <c r="P74" s="9" t="str">
        <f t="shared" si="24"/>
        <v/>
      </c>
      <c r="R74" s="22">
        <f t="shared" ca="1" si="25"/>
        <v>94</v>
      </c>
      <c r="S74" s="22">
        <f t="shared" si="26"/>
        <v>70</v>
      </c>
      <c r="T74" s="65">
        <f t="shared" ca="1" si="27"/>
        <v>8584</v>
      </c>
      <c r="U74" s="64">
        <f t="shared" si="28"/>
        <v>145</v>
      </c>
      <c r="V74" s="63">
        <f t="shared" si="29"/>
        <v>0</v>
      </c>
    </row>
    <row r="75" spans="1:22" x14ac:dyDescent="0.3">
      <c r="A75" s="74" t="s">
        <v>80</v>
      </c>
      <c r="B75" s="74" t="s">
        <v>64</v>
      </c>
      <c r="C75" s="73">
        <v>10945</v>
      </c>
      <c r="D75" s="69"/>
      <c r="E75" s="72" t="s">
        <v>55</v>
      </c>
      <c r="F75" s="71">
        <v>36645</v>
      </c>
      <c r="G75" s="70"/>
      <c r="H75" s="69"/>
      <c r="I75" s="68"/>
      <c r="J75" s="67"/>
      <c r="K75" s="66"/>
      <c r="L75" s="9" t="str">
        <f t="shared" si="20"/>
        <v/>
      </c>
      <c r="M75" s="9" t="str">
        <f t="shared" si="21"/>
        <v/>
      </c>
      <c r="N75" s="9" t="str">
        <f t="shared" si="22"/>
        <v/>
      </c>
      <c r="O75" s="9" t="str">
        <f t="shared" si="23"/>
        <v/>
      </c>
      <c r="P75" s="9" t="str">
        <f t="shared" si="24"/>
        <v/>
      </c>
      <c r="R75" s="22">
        <f t="shared" ca="1" si="25"/>
        <v>92</v>
      </c>
      <c r="S75" s="22">
        <f t="shared" si="26"/>
        <v>70</v>
      </c>
      <c r="T75" s="65">
        <f t="shared" ca="1" si="27"/>
        <v>7998</v>
      </c>
      <c r="U75" s="64">
        <f t="shared" si="28"/>
        <v>220</v>
      </c>
      <c r="V75" s="63">
        <f t="shared" si="29"/>
        <v>0</v>
      </c>
    </row>
    <row r="76" spans="1:22" x14ac:dyDescent="0.3">
      <c r="A76" s="74" t="s">
        <v>82</v>
      </c>
      <c r="B76" s="74" t="s">
        <v>95</v>
      </c>
      <c r="C76" s="73">
        <v>10872</v>
      </c>
      <c r="D76" s="69"/>
      <c r="E76" s="72" t="s">
        <v>52</v>
      </c>
      <c r="F76" s="71">
        <v>35682</v>
      </c>
      <c r="G76" s="70"/>
      <c r="H76" s="69"/>
      <c r="I76" s="68"/>
      <c r="J76" s="67"/>
      <c r="K76" s="66"/>
      <c r="L76" s="9" t="str">
        <f t="shared" si="20"/>
        <v/>
      </c>
      <c r="M76" s="9" t="str">
        <f t="shared" si="21"/>
        <v/>
      </c>
      <c r="N76" s="9" t="str">
        <f t="shared" si="22"/>
        <v/>
      </c>
      <c r="O76" s="9" t="str">
        <f t="shared" si="23"/>
        <v/>
      </c>
      <c r="P76" s="9" t="str">
        <f t="shared" si="24"/>
        <v/>
      </c>
      <c r="R76" s="22">
        <f t="shared" ca="1" si="25"/>
        <v>92</v>
      </c>
      <c r="S76" s="22">
        <f t="shared" si="26"/>
        <v>67</v>
      </c>
      <c r="T76" s="65">
        <f t="shared" ca="1" si="27"/>
        <v>8961</v>
      </c>
      <c r="U76" s="64">
        <f t="shared" si="28"/>
        <v>145</v>
      </c>
      <c r="V76" s="63">
        <f t="shared" si="29"/>
        <v>0</v>
      </c>
    </row>
    <row r="77" spans="1:22" x14ac:dyDescent="0.3">
      <c r="A77" s="74" t="s">
        <v>89</v>
      </c>
      <c r="B77" s="74" t="s">
        <v>91</v>
      </c>
      <c r="C77" s="73">
        <v>10653</v>
      </c>
      <c r="D77" s="69"/>
      <c r="E77" s="72" t="s">
        <v>52</v>
      </c>
      <c r="F77" s="71">
        <v>35923</v>
      </c>
      <c r="G77" s="70"/>
      <c r="H77" s="69"/>
      <c r="I77" s="68"/>
      <c r="J77" s="67"/>
      <c r="K77" s="66"/>
      <c r="L77" s="9" t="str">
        <f t="shared" si="20"/>
        <v/>
      </c>
      <c r="M77" s="9" t="str">
        <f t="shared" si="21"/>
        <v/>
      </c>
      <c r="N77" s="9" t="str">
        <f t="shared" si="22"/>
        <v/>
      </c>
      <c r="O77" s="9" t="str">
        <f t="shared" si="23"/>
        <v/>
      </c>
      <c r="P77" s="9" t="str">
        <f t="shared" si="24"/>
        <v/>
      </c>
      <c r="R77" s="22">
        <f t="shared" ca="1" si="25"/>
        <v>93</v>
      </c>
      <c r="S77" s="22">
        <f t="shared" si="26"/>
        <v>69</v>
      </c>
      <c r="T77" s="65">
        <f t="shared" ca="1" si="27"/>
        <v>8720</v>
      </c>
      <c r="U77" s="64">
        <f t="shared" si="28"/>
        <v>145</v>
      </c>
      <c r="V77" s="63">
        <f t="shared" si="29"/>
        <v>0</v>
      </c>
    </row>
    <row r="78" spans="1:22" x14ac:dyDescent="0.3">
      <c r="A78" s="74" t="s">
        <v>80</v>
      </c>
      <c r="B78" s="74" t="s">
        <v>90</v>
      </c>
      <c r="C78" s="73">
        <v>10726</v>
      </c>
      <c r="D78" s="69"/>
      <c r="E78" s="72" t="s">
        <v>52</v>
      </c>
      <c r="F78" s="71">
        <v>36221</v>
      </c>
      <c r="G78" s="70"/>
      <c r="H78" s="69"/>
      <c r="I78" s="68"/>
      <c r="J78" s="67"/>
      <c r="K78" s="66"/>
      <c r="L78" s="9" t="str">
        <f t="shared" si="20"/>
        <v/>
      </c>
      <c r="M78" s="9" t="str">
        <f t="shared" si="21"/>
        <v/>
      </c>
      <c r="N78" s="9" t="str">
        <f t="shared" si="22"/>
        <v/>
      </c>
      <c r="O78" s="9" t="str">
        <f t="shared" si="23"/>
        <v/>
      </c>
      <c r="P78" s="9" t="str">
        <f t="shared" si="24"/>
        <v/>
      </c>
      <c r="R78" s="22">
        <f t="shared" ca="1" si="25"/>
        <v>92</v>
      </c>
      <c r="S78" s="22">
        <f t="shared" si="26"/>
        <v>69</v>
      </c>
      <c r="T78" s="65">
        <f t="shared" ca="1" si="27"/>
        <v>8422</v>
      </c>
      <c r="U78" s="64">
        <f t="shared" si="28"/>
        <v>145</v>
      </c>
      <c r="V78" s="63">
        <f t="shared" si="29"/>
        <v>0</v>
      </c>
    </row>
    <row r="79" spans="1:22" x14ac:dyDescent="0.3">
      <c r="A79" s="74" t="s">
        <v>82</v>
      </c>
      <c r="B79" s="74" t="s">
        <v>60</v>
      </c>
      <c r="C79" s="73">
        <v>10799</v>
      </c>
      <c r="D79" s="69"/>
      <c r="E79" s="72" t="s">
        <v>52</v>
      </c>
      <c r="F79" s="71">
        <v>36509</v>
      </c>
      <c r="G79" s="70"/>
      <c r="H79" s="69"/>
      <c r="I79" s="68"/>
      <c r="J79" s="67"/>
      <c r="K79" s="66"/>
      <c r="L79" s="9" t="str">
        <f t="shared" si="20"/>
        <v/>
      </c>
      <c r="M79" s="9" t="str">
        <f t="shared" si="21"/>
        <v/>
      </c>
      <c r="N79" s="9" t="str">
        <f t="shared" si="22"/>
        <v/>
      </c>
      <c r="O79" s="9" t="str">
        <f t="shared" si="23"/>
        <v/>
      </c>
      <c r="P79" s="9" t="str">
        <f t="shared" si="24"/>
        <v/>
      </c>
      <c r="R79" s="22">
        <f t="shared" ca="1" si="25"/>
        <v>92</v>
      </c>
      <c r="S79" s="22">
        <f t="shared" si="26"/>
        <v>70</v>
      </c>
      <c r="T79" s="65">
        <f t="shared" ca="1" si="27"/>
        <v>8134</v>
      </c>
      <c r="U79" s="64">
        <f t="shared" si="28"/>
        <v>145</v>
      </c>
      <c r="V79" s="63">
        <f t="shared" si="29"/>
        <v>0</v>
      </c>
    </row>
    <row r="80" spans="1:22" x14ac:dyDescent="0.3">
      <c r="A80" s="74" t="s">
        <v>72</v>
      </c>
      <c r="B80" s="74" t="s">
        <v>76</v>
      </c>
      <c r="C80" s="73">
        <v>11091</v>
      </c>
      <c r="D80" s="69"/>
      <c r="E80" s="72" t="s">
        <v>55</v>
      </c>
      <c r="F80" s="71">
        <v>36771</v>
      </c>
      <c r="G80" s="70"/>
      <c r="H80" s="69"/>
      <c r="I80" s="68"/>
      <c r="J80" s="67"/>
      <c r="K80" s="66"/>
      <c r="L80" s="9" t="str">
        <f t="shared" si="20"/>
        <v/>
      </c>
      <c r="M80" s="9" t="str">
        <f t="shared" si="21"/>
        <v/>
      </c>
      <c r="N80" s="9" t="str">
        <f t="shared" si="22"/>
        <v/>
      </c>
      <c r="O80" s="9" t="str">
        <f t="shared" si="23"/>
        <v/>
      </c>
      <c r="P80" s="9" t="str">
        <f t="shared" si="24"/>
        <v/>
      </c>
      <c r="R80" s="22">
        <f t="shared" ca="1" si="25"/>
        <v>91</v>
      </c>
      <c r="S80" s="22">
        <f t="shared" si="26"/>
        <v>70</v>
      </c>
      <c r="T80" s="65">
        <f t="shared" ca="1" si="27"/>
        <v>7872</v>
      </c>
      <c r="U80" s="64">
        <f t="shared" si="28"/>
        <v>220</v>
      </c>
      <c r="V80" s="63">
        <f t="shared" si="29"/>
        <v>0</v>
      </c>
    </row>
    <row r="81" spans="1:22" x14ac:dyDescent="0.3">
      <c r="A81" s="74" t="s">
        <v>92</v>
      </c>
      <c r="B81" s="74" t="s">
        <v>59</v>
      </c>
      <c r="C81" s="73">
        <v>11164</v>
      </c>
      <c r="D81" s="69"/>
      <c r="E81" s="72" t="s">
        <v>55</v>
      </c>
      <c r="F81" s="71">
        <v>36887</v>
      </c>
      <c r="G81" s="70"/>
      <c r="H81" s="69"/>
      <c r="I81" s="68"/>
      <c r="J81" s="67"/>
      <c r="K81" s="66"/>
      <c r="L81" s="9" t="str">
        <f t="shared" si="20"/>
        <v/>
      </c>
      <c r="M81" s="9" t="str">
        <f t="shared" si="21"/>
        <v/>
      </c>
      <c r="N81" s="9" t="str">
        <f t="shared" si="22"/>
        <v/>
      </c>
      <c r="O81" s="9" t="str">
        <f t="shared" si="23"/>
        <v/>
      </c>
      <c r="P81" s="9" t="str">
        <f t="shared" si="24"/>
        <v/>
      </c>
      <c r="R81" s="22">
        <f t="shared" ca="1" si="25"/>
        <v>91</v>
      </c>
      <c r="S81" s="22">
        <f t="shared" si="26"/>
        <v>70</v>
      </c>
      <c r="T81" s="65">
        <f t="shared" ca="1" si="27"/>
        <v>7756</v>
      </c>
      <c r="U81" s="64">
        <f t="shared" si="28"/>
        <v>220</v>
      </c>
      <c r="V81" s="63">
        <f t="shared" si="29"/>
        <v>0</v>
      </c>
    </row>
    <row r="82" spans="1:22" x14ac:dyDescent="0.3">
      <c r="A82" s="74" t="s">
        <v>97</v>
      </c>
      <c r="B82" s="74" t="s">
        <v>88</v>
      </c>
      <c r="C82" s="73">
        <v>11018</v>
      </c>
      <c r="D82" s="69"/>
      <c r="E82" s="72" t="s">
        <v>52</v>
      </c>
      <c r="F82" s="71">
        <v>36493</v>
      </c>
      <c r="G82" s="70"/>
      <c r="H82" s="69"/>
      <c r="I82" s="68"/>
      <c r="J82" s="67"/>
      <c r="K82" s="66"/>
      <c r="L82" s="9" t="str">
        <f t="shared" si="20"/>
        <v/>
      </c>
      <c r="M82" s="9" t="str">
        <f t="shared" si="21"/>
        <v/>
      </c>
      <c r="N82" s="9" t="str">
        <f t="shared" si="22"/>
        <v/>
      </c>
      <c r="O82" s="9" t="str">
        <f t="shared" si="23"/>
        <v/>
      </c>
      <c r="P82" s="9" t="str">
        <f t="shared" si="24"/>
        <v/>
      </c>
      <c r="R82" s="22">
        <f t="shared" ca="1" si="25"/>
        <v>92</v>
      </c>
      <c r="S82" s="22">
        <f t="shared" si="26"/>
        <v>69</v>
      </c>
      <c r="T82" s="65">
        <f t="shared" ca="1" si="27"/>
        <v>8150</v>
      </c>
      <c r="U82" s="64">
        <f t="shared" si="28"/>
        <v>145</v>
      </c>
      <c r="V82" s="63">
        <f t="shared" si="29"/>
        <v>0</v>
      </c>
    </row>
    <row r="83" spans="1:22" x14ac:dyDescent="0.3">
      <c r="A83" s="74" t="s">
        <v>87</v>
      </c>
      <c r="B83" s="74" t="s">
        <v>60</v>
      </c>
      <c r="C83" s="73">
        <v>11237</v>
      </c>
      <c r="D83" s="69"/>
      <c r="E83" s="72" t="s">
        <v>52</v>
      </c>
      <c r="F83" s="71">
        <v>36887</v>
      </c>
      <c r="G83" s="70"/>
      <c r="H83" s="69"/>
      <c r="I83" s="68"/>
      <c r="J83" s="67"/>
      <c r="K83" s="66"/>
      <c r="L83" s="9" t="str">
        <f t="shared" si="20"/>
        <v/>
      </c>
      <c r="M83" s="9" t="str">
        <f t="shared" si="21"/>
        <v/>
      </c>
      <c r="N83" s="9" t="str">
        <f t="shared" si="22"/>
        <v/>
      </c>
      <c r="O83" s="9" t="str">
        <f t="shared" si="23"/>
        <v/>
      </c>
      <c r="P83" s="9" t="str">
        <f t="shared" si="24"/>
        <v/>
      </c>
      <c r="R83" s="22">
        <f t="shared" ca="1" si="25"/>
        <v>91</v>
      </c>
      <c r="S83" s="22">
        <f t="shared" si="26"/>
        <v>70</v>
      </c>
      <c r="T83" s="65">
        <f t="shared" ca="1" si="27"/>
        <v>7756</v>
      </c>
      <c r="U83" s="64">
        <f t="shared" si="28"/>
        <v>145</v>
      </c>
      <c r="V83" s="63">
        <f t="shared" si="29"/>
        <v>0</v>
      </c>
    </row>
    <row r="84" spans="1:22" x14ac:dyDescent="0.3">
      <c r="A84" s="74" t="s">
        <v>92</v>
      </c>
      <c r="B84" s="74" t="s">
        <v>96</v>
      </c>
      <c r="C84" s="73">
        <v>11310</v>
      </c>
      <c r="D84" s="69"/>
      <c r="E84" s="72" t="s">
        <v>52</v>
      </c>
      <c r="F84" s="71">
        <v>36887</v>
      </c>
      <c r="G84" s="70"/>
      <c r="H84" s="69"/>
      <c r="I84" s="68"/>
      <c r="J84" s="67"/>
      <c r="K84" s="66"/>
      <c r="L84" s="9" t="str">
        <f t="shared" si="20"/>
        <v/>
      </c>
      <c r="M84" s="9" t="str">
        <f t="shared" si="21"/>
        <v/>
      </c>
      <c r="N84" s="9" t="str">
        <f t="shared" si="22"/>
        <v/>
      </c>
      <c r="O84" s="9" t="str">
        <f t="shared" si="23"/>
        <v/>
      </c>
      <c r="P84" s="9" t="str">
        <f t="shared" si="24"/>
        <v/>
      </c>
      <c r="R84" s="22">
        <f t="shared" ca="1" si="25"/>
        <v>91</v>
      </c>
      <c r="S84" s="22">
        <f t="shared" si="26"/>
        <v>70</v>
      </c>
      <c r="T84" s="65">
        <f t="shared" ca="1" si="27"/>
        <v>7756</v>
      </c>
      <c r="U84" s="64">
        <f t="shared" si="28"/>
        <v>145</v>
      </c>
      <c r="V84" s="63">
        <f t="shared" si="29"/>
        <v>0</v>
      </c>
    </row>
    <row r="85" spans="1:22" x14ac:dyDescent="0.3">
      <c r="A85" s="74" t="s">
        <v>92</v>
      </c>
      <c r="B85" s="74" t="s">
        <v>62</v>
      </c>
      <c r="C85" s="73">
        <v>11456</v>
      </c>
      <c r="D85" s="69"/>
      <c r="E85" s="72" t="s">
        <v>55</v>
      </c>
      <c r="F85" s="71">
        <v>37086</v>
      </c>
      <c r="G85" s="70"/>
      <c r="H85" s="69"/>
      <c r="I85" s="68"/>
      <c r="J85" s="67"/>
      <c r="K85" s="66"/>
      <c r="L85" s="9" t="str">
        <f t="shared" si="20"/>
        <v/>
      </c>
      <c r="M85" s="9" t="str">
        <f t="shared" si="21"/>
        <v/>
      </c>
      <c r="N85" s="9" t="str">
        <f t="shared" si="22"/>
        <v/>
      </c>
      <c r="O85" s="9" t="str">
        <f t="shared" si="23"/>
        <v/>
      </c>
      <c r="P85" s="9" t="str">
        <f t="shared" si="24"/>
        <v/>
      </c>
      <c r="R85" s="22">
        <f t="shared" ca="1" si="25"/>
        <v>90</v>
      </c>
      <c r="S85" s="22">
        <f t="shared" si="26"/>
        <v>70</v>
      </c>
      <c r="T85" s="65">
        <f t="shared" ca="1" si="27"/>
        <v>7557</v>
      </c>
      <c r="U85" s="64">
        <f t="shared" si="28"/>
        <v>220</v>
      </c>
      <c r="V85" s="63">
        <f t="shared" si="29"/>
        <v>0</v>
      </c>
    </row>
    <row r="86" spans="1:22" x14ac:dyDescent="0.3">
      <c r="A86" s="74" t="s">
        <v>87</v>
      </c>
      <c r="B86" s="74" t="s">
        <v>95</v>
      </c>
      <c r="C86" s="73">
        <v>11383</v>
      </c>
      <c r="D86" s="69"/>
      <c r="E86" s="72" t="s">
        <v>52</v>
      </c>
      <c r="F86" s="71">
        <v>36143</v>
      </c>
      <c r="G86" s="70"/>
      <c r="H86" s="69"/>
      <c r="I86" s="68"/>
      <c r="J86" s="67"/>
      <c r="K86" s="66"/>
      <c r="L86" s="9" t="str">
        <f t="shared" si="20"/>
        <v/>
      </c>
      <c r="M86" s="9" t="str">
        <f t="shared" si="21"/>
        <v/>
      </c>
      <c r="N86" s="9" t="str">
        <f t="shared" si="22"/>
        <v/>
      </c>
      <c r="O86" s="9" t="str">
        <f t="shared" si="23"/>
        <v/>
      </c>
      <c r="P86" s="9" t="str">
        <f t="shared" si="24"/>
        <v/>
      </c>
      <c r="R86" s="22">
        <f t="shared" ca="1" si="25"/>
        <v>91</v>
      </c>
      <c r="S86" s="22">
        <f t="shared" si="26"/>
        <v>67</v>
      </c>
      <c r="T86" s="65">
        <f t="shared" ca="1" si="27"/>
        <v>8500</v>
      </c>
      <c r="U86" s="64">
        <f t="shared" si="28"/>
        <v>145</v>
      </c>
      <c r="V86" s="63">
        <f t="shared" si="29"/>
        <v>0</v>
      </c>
    </row>
    <row r="87" spans="1:22" x14ac:dyDescent="0.3">
      <c r="A87" s="74" t="s">
        <v>68</v>
      </c>
      <c r="B87" s="74" t="s">
        <v>61</v>
      </c>
      <c r="C87" s="73">
        <v>11675</v>
      </c>
      <c r="D87" s="69"/>
      <c r="E87" s="72" t="s">
        <v>52</v>
      </c>
      <c r="F87" s="71">
        <v>37100</v>
      </c>
      <c r="G87" s="70"/>
      <c r="H87" s="69"/>
      <c r="I87" s="68"/>
      <c r="J87" s="67"/>
      <c r="K87" s="66"/>
      <c r="L87" s="9" t="str">
        <f t="shared" si="20"/>
        <v/>
      </c>
      <c r="M87" s="9" t="str">
        <f t="shared" si="21"/>
        <v/>
      </c>
      <c r="N87" s="9" t="str">
        <f t="shared" si="22"/>
        <v/>
      </c>
      <c r="O87" s="9" t="str">
        <f t="shared" si="23"/>
        <v/>
      </c>
      <c r="P87" s="9" t="str">
        <f t="shared" si="24"/>
        <v/>
      </c>
      <c r="R87" s="22">
        <f t="shared" ca="1" si="25"/>
        <v>90</v>
      </c>
      <c r="S87" s="22">
        <f t="shared" si="26"/>
        <v>69</v>
      </c>
      <c r="T87" s="65">
        <f t="shared" ca="1" si="27"/>
        <v>7543</v>
      </c>
      <c r="U87" s="64">
        <f t="shared" si="28"/>
        <v>145</v>
      </c>
      <c r="V87" s="63">
        <f t="shared" si="29"/>
        <v>0</v>
      </c>
    </row>
    <row r="88" spans="1:22" x14ac:dyDescent="0.3">
      <c r="A88" s="74" t="s">
        <v>87</v>
      </c>
      <c r="B88" s="74" t="s">
        <v>67</v>
      </c>
      <c r="C88" s="73">
        <v>11529</v>
      </c>
      <c r="D88" s="69"/>
      <c r="E88" s="72" t="s">
        <v>52</v>
      </c>
      <c r="F88" s="71">
        <v>37139</v>
      </c>
      <c r="G88" s="70"/>
      <c r="H88" s="69"/>
      <c r="I88" s="68"/>
      <c r="J88" s="67"/>
      <c r="K88" s="66"/>
      <c r="L88" s="9" t="str">
        <f t="shared" si="20"/>
        <v/>
      </c>
      <c r="M88" s="9" t="str">
        <f t="shared" si="21"/>
        <v/>
      </c>
      <c r="N88" s="9" t="str">
        <f t="shared" si="22"/>
        <v/>
      </c>
      <c r="O88" s="9" t="str">
        <f t="shared" si="23"/>
        <v/>
      </c>
      <c r="P88" s="9" t="str">
        <f t="shared" si="24"/>
        <v/>
      </c>
      <c r="R88" s="22">
        <f t="shared" ca="1" si="25"/>
        <v>90</v>
      </c>
      <c r="S88" s="22">
        <f t="shared" si="26"/>
        <v>70</v>
      </c>
      <c r="T88" s="65">
        <f t="shared" ca="1" si="27"/>
        <v>7504</v>
      </c>
      <c r="U88" s="64">
        <f t="shared" si="28"/>
        <v>145</v>
      </c>
      <c r="V88" s="63">
        <f t="shared" si="29"/>
        <v>0</v>
      </c>
    </row>
    <row r="89" spans="1:22" x14ac:dyDescent="0.3">
      <c r="A89" s="74" t="s">
        <v>72</v>
      </c>
      <c r="B89" s="74" t="s">
        <v>94</v>
      </c>
      <c r="C89" s="73">
        <v>11602</v>
      </c>
      <c r="D89" s="69"/>
      <c r="E89" s="72" t="s">
        <v>52</v>
      </c>
      <c r="F89" s="71">
        <v>37932</v>
      </c>
      <c r="G89" s="70"/>
      <c r="H89" s="69"/>
      <c r="I89" s="68"/>
      <c r="J89" s="67"/>
      <c r="K89" s="66"/>
      <c r="L89" s="9" t="str">
        <f t="shared" si="20"/>
        <v/>
      </c>
      <c r="M89" s="9" t="str">
        <f t="shared" si="21"/>
        <v/>
      </c>
      <c r="N89" s="9" t="str">
        <f t="shared" si="22"/>
        <v/>
      </c>
      <c r="O89" s="9" t="str">
        <f t="shared" si="23"/>
        <v/>
      </c>
      <c r="P89" s="9" t="str">
        <f t="shared" si="24"/>
        <v/>
      </c>
      <c r="R89" s="22">
        <f t="shared" ca="1" si="25"/>
        <v>90</v>
      </c>
      <c r="S89" s="22">
        <f t="shared" si="26"/>
        <v>72</v>
      </c>
      <c r="T89" s="65">
        <f t="shared" ca="1" si="27"/>
        <v>6711</v>
      </c>
      <c r="U89" s="64">
        <f t="shared" si="28"/>
        <v>145</v>
      </c>
      <c r="V89" s="63">
        <f t="shared" si="29"/>
        <v>0</v>
      </c>
    </row>
    <row r="90" spans="1:22" x14ac:dyDescent="0.3">
      <c r="A90" s="74" t="s">
        <v>78</v>
      </c>
      <c r="B90" s="74" t="s">
        <v>85</v>
      </c>
      <c r="C90" s="73">
        <v>11748</v>
      </c>
      <c r="D90" s="69"/>
      <c r="E90" s="72" t="s">
        <v>55</v>
      </c>
      <c r="F90" s="71">
        <v>37338</v>
      </c>
      <c r="G90" s="70"/>
      <c r="H90" s="69"/>
      <c r="I90" s="68"/>
      <c r="J90" s="67"/>
      <c r="K90" s="66"/>
      <c r="L90" s="9" t="str">
        <f t="shared" si="20"/>
        <v/>
      </c>
      <c r="M90" s="9" t="str">
        <f t="shared" si="21"/>
        <v/>
      </c>
      <c r="N90" s="9" t="str">
        <f t="shared" si="22"/>
        <v/>
      </c>
      <c r="O90" s="9" t="str">
        <f t="shared" si="23"/>
        <v/>
      </c>
      <c r="P90" s="9" t="str">
        <f t="shared" si="24"/>
        <v/>
      </c>
      <c r="R90" s="22">
        <f t="shared" ca="1" si="25"/>
        <v>90</v>
      </c>
      <c r="S90" s="22">
        <f t="shared" si="26"/>
        <v>70</v>
      </c>
      <c r="T90" s="65">
        <f t="shared" ca="1" si="27"/>
        <v>7305</v>
      </c>
      <c r="U90" s="64">
        <f t="shared" si="28"/>
        <v>220</v>
      </c>
      <c r="V90" s="63">
        <f t="shared" si="29"/>
        <v>0</v>
      </c>
    </row>
    <row r="91" spans="1:22" x14ac:dyDescent="0.3">
      <c r="A91" s="74" t="s">
        <v>80</v>
      </c>
      <c r="B91" s="74" t="s">
        <v>67</v>
      </c>
      <c r="C91" s="73">
        <v>11821</v>
      </c>
      <c r="D91" s="69"/>
      <c r="E91" s="72" t="s">
        <v>55</v>
      </c>
      <c r="F91" s="71">
        <v>37391</v>
      </c>
      <c r="G91" s="70"/>
      <c r="H91" s="69"/>
      <c r="I91" s="68"/>
      <c r="J91" s="67"/>
      <c r="K91" s="66"/>
      <c r="L91" s="9" t="str">
        <f t="shared" si="20"/>
        <v/>
      </c>
      <c r="M91" s="9" t="str">
        <f t="shared" si="21"/>
        <v/>
      </c>
      <c r="N91" s="9" t="str">
        <f t="shared" si="22"/>
        <v/>
      </c>
      <c r="O91" s="9" t="str">
        <f t="shared" si="23"/>
        <v/>
      </c>
      <c r="P91" s="9" t="str">
        <f t="shared" si="24"/>
        <v/>
      </c>
      <c r="R91" s="22">
        <f t="shared" ca="1" si="25"/>
        <v>89</v>
      </c>
      <c r="S91" s="22">
        <f t="shared" si="26"/>
        <v>70</v>
      </c>
      <c r="T91" s="65">
        <f t="shared" ca="1" si="27"/>
        <v>7252</v>
      </c>
      <c r="U91" s="64">
        <f t="shared" si="28"/>
        <v>220</v>
      </c>
      <c r="V91" s="63">
        <f t="shared" si="29"/>
        <v>0</v>
      </c>
    </row>
    <row r="92" spans="1:22" x14ac:dyDescent="0.3">
      <c r="A92" s="74" t="s">
        <v>92</v>
      </c>
      <c r="B92" s="74" t="s">
        <v>93</v>
      </c>
      <c r="C92" s="73">
        <v>12040</v>
      </c>
      <c r="D92" s="69"/>
      <c r="E92" s="72" t="s">
        <v>52</v>
      </c>
      <c r="F92" s="71">
        <v>36730</v>
      </c>
      <c r="G92" s="70"/>
      <c r="H92" s="69"/>
      <c r="I92" s="68"/>
      <c r="J92" s="67"/>
      <c r="K92" s="66"/>
      <c r="L92" s="9" t="str">
        <f t="shared" si="20"/>
        <v/>
      </c>
      <c r="M92" s="9" t="str">
        <f t="shared" si="21"/>
        <v/>
      </c>
      <c r="N92" s="9" t="str">
        <f t="shared" si="22"/>
        <v/>
      </c>
      <c r="O92" s="9" t="str">
        <f t="shared" si="23"/>
        <v/>
      </c>
      <c r="P92" s="9" t="str">
        <f t="shared" si="24"/>
        <v/>
      </c>
      <c r="R92" s="22">
        <f t="shared" ca="1" si="25"/>
        <v>89</v>
      </c>
      <c r="S92" s="22">
        <f t="shared" si="26"/>
        <v>67</v>
      </c>
      <c r="T92" s="65">
        <f t="shared" ca="1" si="27"/>
        <v>7913</v>
      </c>
      <c r="U92" s="64">
        <f t="shared" si="28"/>
        <v>145</v>
      </c>
      <c r="V92" s="63">
        <f t="shared" si="29"/>
        <v>0</v>
      </c>
    </row>
    <row r="93" spans="1:22" x14ac:dyDescent="0.3">
      <c r="A93" s="74" t="s">
        <v>87</v>
      </c>
      <c r="B93" s="74" t="s">
        <v>79</v>
      </c>
      <c r="C93" s="73">
        <v>11894</v>
      </c>
      <c r="D93" s="69"/>
      <c r="E93" s="72" t="s">
        <v>52</v>
      </c>
      <c r="F93" s="71">
        <v>37444</v>
      </c>
      <c r="G93" s="70"/>
      <c r="H93" s="69"/>
      <c r="I93" s="68"/>
      <c r="J93" s="67"/>
      <c r="K93" s="66"/>
      <c r="L93" s="9" t="str">
        <f t="shared" si="20"/>
        <v/>
      </c>
      <c r="M93" s="9" t="str">
        <f t="shared" si="21"/>
        <v/>
      </c>
      <c r="N93" s="9" t="str">
        <f t="shared" si="22"/>
        <v/>
      </c>
      <c r="O93" s="9" t="str">
        <f t="shared" si="23"/>
        <v/>
      </c>
      <c r="P93" s="9" t="str">
        <f t="shared" si="24"/>
        <v/>
      </c>
      <c r="R93" s="22">
        <f t="shared" ca="1" si="25"/>
        <v>89</v>
      </c>
      <c r="S93" s="22">
        <f t="shared" si="26"/>
        <v>69</v>
      </c>
      <c r="T93" s="65">
        <f t="shared" ca="1" si="27"/>
        <v>7199</v>
      </c>
      <c r="U93" s="64">
        <f t="shared" si="28"/>
        <v>145</v>
      </c>
      <c r="V93" s="63">
        <f t="shared" si="29"/>
        <v>0</v>
      </c>
    </row>
    <row r="94" spans="1:22" x14ac:dyDescent="0.3">
      <c r="A94" s="74" t="s">
        <v>72</v>
      </c>
      <c r="B94" s="74" t="s">
        <v>59</v>
      </c>
      <c r="C94" s="73">
        <v>11967</v>
      </c>
      <c r="D94" s="69"/>
      <c r="E94" s="72" t="s">
        <v>52</v>
      </c>
      <c r="F94" s="71">
        <v>37497</v>
      </c>
      <c r="G94" s="70"/>
      <c r="H94" s="69"/>
      <c r="I94" s="68"/>
      <c r="J94" s="67"/>
      <c r="K94" s="66"/>
      <c r="L94" s="9" t="str">
        <f t="shared" si="20"/>
        <v/>
      </c>
      <c r="M94" s="9" t="str">
        <f t="shared" si="21"/>
        <v/>
      </c>
      <c r="N94" s="9" t="str">
        <f t="shared" si="22"/>
        <v/>
      </c>
      <c r="O94" s="9" t="str">
        <f t="shared" si="23"/>
        <v/>
      </c>
      <c r="P94" s="9" t="str">
        <f t="shared" si="24"/>
        <v/>
      </c>
      <c r="R94" s="22">
        <f t="shared" ca="1" si="25"/>
        <v>89</v>
      </c>
      <c r="S94" s="22">
        <f t="shared" si="26"/>
        <v>69</v>
      </c>
      <c r="T94" s="65">
        <f t="shared" ca="1" si="27"/>
        <v>7146</v>
      </c>
      <c r="U94" s="64">
        <f t="shared" si="28"/>
        <v>145</v>
      </c>
      <c r="V94" s="63">
        <f t="shared" si="29"/>
        <v>0</v>
      </c>
    </row>
    <row r="95" spans="1:22" x14ac:dyDescent="0.3">
      <c r="A95" s="74" t="s">
        <v>68</v>
      </c>
      <c r="B95" s="74" t="s">
        <v>77</v>
      </c>
      <c r="C95" s="73">
        <v>12259</v>
      </c>
      <c r="D95" s="69"/>
      <c r="E95" s="72" t="s">
        <v>55</v>
      </c>
      <c r="F95" s="71">
        <v>37749</v>
      </c>
      <c r="G95" s="70"/>
      <c r="H95" s="69"/>
      <c r="I95" s="68"/>
      <c r="J95" s="67"/>
      <c r="K95" s="66"/>
      <c r="L95" s="9" t="str">
        <f t="shared" si="20"/>
        <v/>
      </c>
      <c r="M95" s="9" t="str">
        <f t="shared" si="21"/>
        <v/>
      </c>
      <c r="N95" s="9" t="str">
        <f t="shared" si="22"/>
        <v/>
      </c>
      <c r="O95" s="9" t="str">
        <f t="shared" si="23"/>
        <v/>
      </c>
      <c r="P95" s="9" t="str">
        <f t="shared" si="24"/>
        <v/>
      </c>
      <c r="R95" s="22">
        <f t="shared" ca="1" si="25"/>
        <v>88</v>
      </c>
      <c r="S95" s="22">
        <f t="shared" si="26"/>
        <v>69</v>
      </c>
      <c r="T95" s="65">
        <f t="shared" ca="1" si="27"/>
        <v>6894</v>
      </c>
      <c r="U95" s="64">
        <f t="shared" si="28"/>
        <v>220</v>
      </c>
      <c r="V95" s="63">
        <f t="shared" si="29"/>
        <v>0</v>
      </c>
    </row>
    <row r="96" spans="1:22" x14ac:dyDescent="0.3">
      <c r="A96" s="74" t="s">
        <v>68</v>
      </c>
      <c r="B96" s="74" t="s">
        <v>81</v>
      </c>
      <c r="C96" s="73">
        <v>12405</v>
      </c>
      <c r="D96" s="69"/>
      <c r="E96" s="72" t="s">
        <v>55</v>
      </c>
      <c r="F96" s="71">
        <v>37927</v>
      </c>
      <c r="G96" s="70"/>
      <c r="H96" s="69"/>
      <c r="I96" s="68"/>
      <c r="J96" s="67"/>
      <c r="K96" s="66"/>
      <c r="L96" s="9" t="str">
        <f t="shared" si="20"/>
        <v/>
      </c>
      <c r="M96" s="9" t="str">
        <f t="shared" si="21"/>
        <v/>
      </c>
      <c r="N96" s="9" t="str">
        <f t="shared" si="22"/>
        <v/>
      </c>
      <c r="O96" s="9" t="str">
        <f t="shared" si="23"/>
        <v/>
      </c>
      <c r="P96" s="9" t="str">
        <f t="shared" si="24"/>
        <v/>
      </c>
      <c r="R96" s="22">
        <f t="shared" ca="1" si="25"/>
        <v>88</v>
      </c>
      <c r="S96" s="22">
        <f t="shared" si="26"/>
        <v>69</v>
      </c>
      <c r="T96" s="65">
        <f t="shared" ca="1" si="27"/>
        <v>6716</v>
      </c>
      <c r="U96" s="64">
        <f t="shared" si="28"/>
        <v>220</v>
      </c>
      <c r="V96" s="63">
        <f t="shared" si="29"/>
        <v>0</v>
      </c>
    </row>
    <row r="97" spans="1:22" x14ac:dyDescent="0.3">
      <c r="A97" s="74" t="s">
        <v>84</v>
      </c>
      <c r="B97" s="74" t="s">
        <v>91</v>
      </c>
      <c r="C97" s="73">
        <v>12332</v>
      </c>
      <c r="D97" s="69"/>
      <c r="E97" s="72" t="s">
        <v>52</v>
      </c>
      <c r="F97" s="71">
        <v>37392</v>
      </c>
      <c r="G97" s="70"/>
      <c r="H97" s="69"/>
      <c r="I97" s="68"/>
      <c r="J97" s="67"/>
      <c r="K97" s="66"/>
      <c r="L97" s="9" t="str">
        <f t="shared" si="20"/>
        <v/>
      </c>
      <c r="M97" s="9" t="str">
        <f t="shared" si="21"/>
        <v/>
      </c>
      <c r="N97" s="9" t="str">
        <f t="shared" si="22"/>
        <v/>
      </c>
      <c r="O97" s="9" t="str">
        <f t="shared" si="23"/>
        <v/>
      </c>
      <c r="P97" s="9" t="str">
        <f t="shared" si="24"/>
        <v/>
      </c>
      <c r="R97" s="22">
        <f t="shared" ca="1" si="25"/>
        <v>88</v>
      </c>
      <c r="S97" s="22">
        <f t="shared" si="26"/>
        <v>68</v>
      </c>
      <c r="T97" s="65">
        <f t="shared" ca="1" si="27"/>
        <v>7251</v>
      </c>
      <c r="U97" s="64">
        <f t="shared" si="28"/>
        <v>145</v>
      </c>
      <c r="V97" s="63">
        <f t="shared" si="29"/>
        <v>0</v>
      </c>
    </row>
    <row r="98" spans="1:22" x14ac:dyDescent="0.3">
      <c r="A98" s="74" t="s">
        <v>92</v>
      </c>
      <c r="B98" s="74" t="s">
        <v>61</v>
      </c>
      <c r="C98" s="73">
        <v>12113</v>
      </c>
      <c r="D98" s="69"/>
      <c r="E98" s="72" t="s">
        <v>52</v>
      </c>
      <c r="F98" s="71">
        <v>37458</v>
      </c>
      <c r="G98" s="70"/>
      <c r="H98" s="69"/>
      <c r="I98" s="68"/>
      <c r="J98" s="67"/>
      <c r="K98" s="66"/>
      <c r="L98" s="9" t="str">
        <f t="shared" si="20"/>
        <v/>
      </c>
      <c r="M98" s="9" t="str">
        <f t="shared" si="21"/>
        <v/>
      </c>
      <c r="N98" s="9" t="str">
        <f t="shared" si="22"/>
        <v/>
      </c>
      <c r="O98" s="9" t="str">
        <f t="shared" si="23"/>
        <v/>
      </c>
      <c r="P98" s="9" t="str">
        <f t="shared" si="24"/>
        <v/>
      </c>
      <c r="R98" s="22">
        <f t="shared" ca="1" si="25"/>
        <v>89</v>
      </c>
      <c r="S98" s="22">
        <f t="shared" si="26"/>
        <v>69</v>
      </c>
      <c r="T98" s="65">
        <f t="shared" ca="1" si="27"/>
        <v>7185</v>
      </c>
      <c r="U98" s="64">
        <f t="shared" si="28"/>
        <v>145</v>
      </c>
      <c r="V98" s="63">
        <f t="shared" si="29"/>
        <v>0</v>
      </c>
    </row>
    <row r="99" spans="1:22" x14ac:dyDescent="0.3">
      <c r="A99" s="74" t="s">
        <v>92</v>
      </c>
      <c r="B99" s="74" t="s">
        <v>56</v>
      </c>
      <c r="C99" s="73">
        <v>12186</v>
      </c>
      <c r="D99" s="69"/>
      <c r="E99" s="72" t="s">
        <v>52</v>
      </c>
      <c r="F99" s="71">
        <v>37511</v>
      </c>
      <c r="G99" s="70"/>
      <c r="H99" s="69"/>
      <c r="I99" s="68"/>
      <c r="J99" s="67"/>
      <c r="K99" s="66"/>
      <c r="L99" s="9" t="str">
        <f t="shared" si="20"/>
        <v/>
      </c>
      <c r="M99" s="9" t="str">
        <f t="shared" si="21"/>
        <v/>
      </c>
      <c r="N99" s="9" t="str">
        <f t="shared" si="22"/>
        <v/>
      </c>
      <c r="O99" s="9" t="str">
        <f t="shared" si="23"/>
        <v/>
      </c>
      <c r="P99" s="9" t="str">
        <f t="shared" si="24"/>
        <v/>
      </c>
      <c r="R99" s="22">
        <f t="shared" ca="1" si="25"/>
        <v>88</v>
      </c>
      <c r="S99" s="22">
        <f t="shared" si="26"/>
        <v>69</v>
      </c>
      <c r="T99" s="65">
        <f t="shared" ca="1" si="27"/>
        <v>7132</v>
      </c>
      <c r="U99" s="64">
        <f t="shared" si="28"/>
        <v>145</v>
      </c>
      <c r="V99" s="63">
        <f t="shared" si="29"/>
        <v>0</v>
      </c>
    </row>
    <row r="100" spans="1:22" x14ac:dyDescent="0.3">
      <c r="A100" s="74" t="s">
        <v>72</v>
      </c>
      <c r="B100" s="74" t="s">
        <v>88</v>
      </c>
      <c r="C100" s="73">
        <v>12478</v>
      </c>
      <c r="D100" s="69"/>
      <c r="E100" s="72" t="s">
        <v>55</v>
      </c>
      <c r="F100" s="71">
        <v>37743</v>
      </c>
      <c r="G100" s="70"/>
      <c r="H100" s="69"/>
      <c r="I100" s="68"/>
      <c r="J100" s="67"/>
      <c r="K100" s="66"/>
      <c r="L100" s="9" t="str">
        <f t="shared" si="20"/>
        <v/>
      </c>
      <c r="M100" s="9" t="str">
        <f t="shared" si="21"/>
        <v/>
      </c>
      <c r="N100" s="9" t="str">
        <f t="shared" si="22"/>
        <v/>
      </c>
      <c r="O100" s="9" t="str">
        <f t="shared" si="23"/>
        <v/>
      </c>
      <c r="P100" s="9" t="str">
        <f t="shared" si="24"/>
        <v/>
      </c>
      <c r="R100" s="22">
        <f t="shared" ca="1" si="25"/>
        <v>88</v>
      </c>
      <c r="S100" s="22">
        <f t="shared" si="26"/>
        <v>69</v>
      </c>
      <c r="T100" s="65">
        <f t="shared" ca="1" si="27"/>
        <v>6900</v>
      </c>
      <c r="U100" s="64">
        <f t="shared" si="28"/>
        <v>220</v>
      </c>
      <c r="V100" s="63">
        <f t="shared" si="29"/>
        <v>0</v>
      </c>
    </row>
    <row r="101" spans="1:22" x14ac:dyDescent="0.3">
      <c r="A101" s="74" t="s">
        <v>92</v>
      </c>
      <c r="B101" s="74" t="s">
        <v>91</v>
      </c>
      <c r="C101" s="73">
        <v>12770</v>
      </c>
      <c r="D101" s="69"/>
      <c r="E101" s="72" t="s">
        <v>55</v>
      </c>
      <c r="F101" s="71">
        <v>38190</v>
      </c>
      <c r="G101" s="70"/>
      <c r="H101" s="69"/>
      <c r="I101" s="68"/>
      <c r="J101" s="67"/>
      <c r="K101" s="66"/>
      <c r="L101" s="9" t="str">
        <f t="shared" si="20"/>
        <v/>
      </c>
      <c r="M101" s="9" t="str">
        <f t="shared" si="21"/>
        <v/>
      </c>
      <c r="N101" s="9" t="str">
        <f t="shared" si="22"/>
        <v/>
      </c>
      <c r="O101" s="9" t="str">
        <f t="shared" si="23"/>
        <v/>
      </c>
      <c r="P101" s="9" t="str">
        <f t="shared" si="24"/>
        <v/>
      </c>
      <c r="R101" s="22">
        <f t="shared" ca="1" si="25"/>
        <v>87</v>
      </c>
      <c r="S101" s="22">
        <f t="shared" si="26"/>
        <v>69</v>
      </c>
      <c r="T101" s="65">
        <f t="shared" ca="1" si="27"/>
        <v>6453</v>
      </c>
      <c r="U101" s="64">
        <f t="shared" si="28"/>
        <v>220</v>
      </c>
      <c r="V101" s="63">
        <f t="shared" si="29"/>
        <v>0</v>
      </c>
    </row>
    <row r="102" spans="1:22" x14ac:dyDescent="0.3">
      <c r="A102" s="74" t="s">
        <v>89</v>
      </c>
      <c r="B102" s="74" t="s">
        <v>90</v>
      </c>
      <c r="C102" s="73">
        <v>12551</v>
      </c>
      <c r="D102" s="69"/>
      <c r="E102" s="72" t="s">
        <v>52</v>
      </c>
      <c r="F102" s="71">
        <v>37386</v>
      </c>
      <c r="G102" s="70"/>
      <c r="H102" s="69"/>
      <c r="I102" s="68"/>
      <c r="J102" s="67"/>
      <c r="K102" s="66"/>
      <c r="L102" s="9" t="str">
        <f t="shared" si="20"/>
        <v/>
      </c>
      <c r="M102" s="9" t="str">
        <f t="shared" si="21"/>
        <v/>
      </c>
      <c r="N102" s="9" t="str">
        <f t="shared" si="22"/>
        <v/>
      </c>
      <c r="O102" s="9" t="str">
        <f t="shared" si="23"/>
        <v/>
      </c>
      <c r="P102" s="9" t="str">
        <f t="shared" si="24"/>
        <v/>
      </c>
      <c r="R102" s="22">
        <f t="shared" ca="1" si="25"/>
        <v>87</v>
      </c>
      <c r="S102" s="22">
        <f t="shared" si="26"/>
        <v>67</v>
      </c>
      <c r="T102" s="65">
        <f t="shared" ca="1" si="27"/>
        <v>7257</v>
      </c>
      <c r="U102" s="64">
        <f t="shared" si="28"/>
        <v>145</v>
      </c>
      <c r="V102" s="63">
        <f t="shared" si="29"/>
        <v>0</v>
      </c>
    </row>
    <row r="103" spans="1:22" x14ac:dyDescent="0.3">
      <c r="A103" s="74" t="s">
        <v>75</v>
      </c>
      <c r="B103" s="74" t="s">
        <v>85</v>
      </c>
      <c r="C103" s="73">
        <v>12624</v>
      </c>
      <c r="D103" s="69"/>
      <c r="E103" s="72" t="s">
        <v>52</v>
      </c>
      <c r="F103" s="71">
        <v>38074</v>
      </c>
      <c r="G103" s="70"/>
      <c r="H103" s="69"/>
      <c r="I103" s="68"/>
      <c r="J103" s="67"/>
      <c r="K103" s="66"/>
      <c r="L103" s="9" t="str">
        <f t="shared" si="20"/>
        <v/>
      </c>
      <c r="M103" s="9" t="str">
        <f t="shared" si="21"/>
        <v/>
      </c>
      <c r="N103" s="9" t="str">
        <f t="shared" si="22"/>
        <v/>
      </c>
      <c r="O103" s="9" t="str">
        <f t="shared" si="23"/>
        <v/>
      </c>
      <c r="P103" s="9" t="str">
        <f t="shared" si="24"/>
        <v/>
      </c>
      <c r="R103" s="22">
        <f t="shared" ca="1" si="25"/>
        <v>87</v>
      </c>
      <c r="S103" s="22">
        <f t="shared" si="26"/>
        <v>69</v>
      </c>
      <c r="T103" s="65">
        <f t="shared" ca="1" si="27"/>
        <v>6569</v>
      </c>
      <c r="U103" s="64">
        <f t="shared" si="28"/>
        <v>145</v>
      </c>
      <c r="V103" s="63">
        <f t="shared" si="29"/>
        <v>0</v>
      </c>
    </row>
    <row r="104" spans="1:22" x14ac:dyDescent="0.3">
      <c r="A104" s="74" t="s">
        <v>75</v>
      </c>
      <c r="B104" s="74" t="s">
        <v>60</v>
      </c>
      <c r="C104" s="73">
        <v>12697</v>
      </c>
      <c r="D104" s="69"/>
      <c r="E104" s="72" t="s">
        <v>52</v>
      </c>
      <c r="F104" s="71">
        <v>38127</v>
      </c>
      <c r="G104" s="70"/>
      <c r="H104" s="69"/>
      <c r="I104" s="68"/>
      <c r="J104" s="67"/>
      <c r="K104" s="66"/>
      <c r="L104" s="9" t="str">
        <f t="shared" si="20"/>
        <v/>
      </c>
      <c r="M104" s="9" t="str">
        <f t="shared" si="21"/>
        <v/>
      </c>
      <c r="N104" s="9" t="str">
        <f t="shared" si="22"/>
        <v/>
      </c>
      <c r="O104" s="9" t="str">
        <f t="shared" si="23"/>
        <v/>
      </c>
      <c r="P104" s="9" t="str">
        <f t="shared" si="24"/>
        <v/>
      </c>
      <c r="R104" s="22">
        <f t="shared" ca="1" si="25"/>
        <v>87</v>
      </c>
      <c r="S104" s="22">
        <f t="shared" si="26"/>
        <v>69</v>
      </c>
      <c r="T104" s="65">
        <f t="shared" ca="1" si="27"/>
        <v>6516</v>
      </c>
      <c r="U104" s="64">
        <f t="shared" si="28"/>
        <v>145</v>
      </c>
      <c r="V104" s="63">
        <f t="shared" si="29"/>
        <v>0</v>
      </c>
    </row>
    <row r="105" spans="1:22" x14ac:dyDescent="0.3">
      <c r="A105" s="74" t="s">
        <v>89</v>
      </c>
      <c r="B105" s="74" t="s">
        <v>66</v>
      </c>
      <c r="C105" s="73">
        <v>13062</v>
      </c>
      <c r="D105" s="69"/>
      <c r="E105" s="72" t="s">
        <v>55</v>
      </c>
      <c r="F105" s="71">
        <v>37797</v>
      </c>
      <c r="G105" s="70"/>
      <c r="H105" s="69"/>
      <c r="I105" s="68"/>
      <c r="J105" s="67"/>
      <c r="K105" s="66"/>
      <c r="L105" s="9" t="str">
        <f t="shared" ref="L105:L136" si="30">IF(D105="","",IF(D105=R105,1,0))</f>
        <v/>
      </c>
      <c r="M105" s="9" t="str">
        <f t="shared" ref="M105:M136" si="31">IF(G105="","",IF(G105=S105,1,0))</f>
        <v/>
      </c>
      <c r="N105" s="9" t="str">
        <f t="shared" ref="N105:N136" si="32">IF(H105="","",IF(H105=T105,1,0))</f>
        <v/>
      </c>
      <c r="O105" s="9" t="str">
        <f t="shared" ref="O105:O136" si="33">IF(I105="","",IF(I105=U105,1,0))</f>
        <v/>
      </c>
      <c r="P105" s="9" t="str">
        <f t="shared" ref="P105:P136" si="34">IF(J105="","",IF(J105=V105,1,0))</f>
        <v/>
      </c>
      <c r="R105" s="22">
        <f t="shared" ref="R105:R136" ca="1" si="35">DATEDIF(C105,TODAY(),"y")</f>
        <v>86</v>
      </c>
      <c r="S105" s="22">
        <f t="shared" ref="S105:S136" si="36">DATEDIF(C105,F105,"y")</f>
        <v>67</v>
      </c>
      <c r="T105" s="65">
        <f t="shared" ref="T105:T136" ca="1" si="37">TODAY()-F105</f>
        <v>6846</v>
      </c>
      <c r="U105" s="64">
        <f t="shared" ref="U105:U136" si="38">IF(E105="P",$B$4,$B$5)</f>
        <v>220</v>
      </c>
      <c r="V105" s="63">
        <f t="shared" ref="V105:V136" si="39">H105*I105</f>
        <v>0</v>
      </c>
    </row>
    <row r="106" spans="1:22" x14ac:dyDescent="0.3">
      <c r="A106" s="74" t="s">
        <v>65</v>
      </c>
      <c r="B106" s="74" t="s">
        <v>74</v>
      </c>
      <c r="C106" s="73">
        <v>13135</v>
      </c>
      <c r="D106" s="69"/>
      <c r="E106" s="72" t="s">
        <v>55</v>
      </c>
      <c r="F106" s="71">
        <v>37860</v>
      </c>
      <c r="G106" s="70"/>
      <c r="H106" s="69"/>
      <c r="I106" s="68"/>
      <c r="J106" s="67"/>
      <c r="K106" s="66"/>
      <c r="L106" s="9" t="str">
        <f t="shared" si="30"/>
        <v/>
      </c>
      <c r="M106" s="9" t="str">
        <f t="shared" si="31"/>
        <v/>
      </c>
      <c r="N106" s="9" t="str">
        <f t="shared" si="32"/>
        <v/>
      </c>
      <c r="O106" s="9" t="str">
        <f t="shared" si="33"/>
        <v/>
      </c>
      <c r="P106" s="9" t="str">
        <f t="shared" si="34"/>
        <v/>
      </c>
      <c r="R106" s="22">
        <f t="shared" ca="1" si="35"/>
        <v>86</v>
      </c>
      <c r="S106" s="22">
        <f t="shared" si="36"/>
        <v>67</v>
      </c>
      <c r="T106" s="65">
        <f t="shared" ca="1" si="37"/>
        <v>6783</v>
      </c>
      <c r="U106" s="64">
        <f t="shared" si="38"/>
        <v>220</v>
      </c>
      <c r="V106" s="63">
        <f t="shared" si="39"/>
        <v>0</v>
      </c>
    </row>
    <row r="107" spans="1:22" x14ac:dyDescent="0.3">
      <c r="A107" s="74" t="s">
        <v>89</v>
      </c>
      <c r="B107" s="74" t="s">
        <v>88</v>
      </c>
      <c r="C107" s="73">
        <v>12989</v>
      </c>
      <c r="D107" s="69"/>
      <c r="E107" s="72" t="s">
        <v>52</v>
      </c>
      <c r="F107" s="71">
        <v>37744</v>
      </c>
      <c r="G107" s="70"/>
      <c r="H107" s="69"/>
      <c r="I107" s="68"/>
      <c r="J107" s="67"/>
      <c r="K107" s="66"/>
      <c r="L107" s="9" t="str">
        <f t="shared" si="30"/>
        <v/>
      </c>
      <c r="M107" s="9" t="str">
        <f t="shared" si="31"/>
        <v/>
      </c>
      <c r="N107" s="9" t="str">
        <f t="shared" si="32"/>
        <v/>
      </c>
      <c r="O107" s="9" t="str">
        <f t="shared" si="33"/>
        <v/>
      </c>
      <c r="P107" s="9" t="str">
        <f t="shared" si="34"/>
        <v/>
      </c>
      <c r="R107" s="22">
        <f t="shared" ca="1" si="35"/>
        <v>86</v>
      </c>
      <c r="S107" s="22">
        <f t="shared" si="36"/>
        <v>67</v>
      </c>
      <c r="T107" s="65">
        <f t="shared" ca="1" si="37"/>
        <v>6899</v>
      </c>
      <c r="U107" s="64">
        <f t="shared" si="38"/>
        <v>145</v>
      </c>
      <c r="V107" s="63">
        <f t="shared" si="39"/>
        <v>0</v>
      </c>
    </row>
    <row r="108" spans="1:22" x14ac:dyDescent="0.3">
      <c r="A108" s="74" t="s">
        <v>87</v>
      </c>
      <c r="B108" s="74" t="s">
        <v>66</v>
      </c>
      <c r="C108" s="73">
        <v>12843</v>
      </c>
      <c r="D108" s="69"/>
      <c r="E108" s="72" t="s">
        <v>52</v>
      </c>
      <c r="F108" s="71">
        <v>38058</v>
      </c>
      <c r="G108" s="70"/>
      <c r="H108" s="69"/>
      <c r="I108" s="68"/>
      <c r="J108" s="67"/>
      <c r="K108" s="66"/>
      <c r="L108" s="9" t="str">
        <f t="shared" si="30"/>
        <v/>
      </c>
      <c r="M108" s="9" t="str">
        <f t="shared" si="31"/>
        <v/>
      </c>
      <c r="N108" s="9" t="str">
        <f t="shared" si="32"/>
        <v/>
      </c>
      <c r="O108" s="9" t="str">
        <f t="shared" si="33"/>
        <v/>
      </c>
      <c r="P108" s="9" t="str">
        <f t="shared" si="34"/>
        <v/>
      </c>
      <c r="R108" s="22">
        <f t="shared" ca="1" si="35"/>
        <v>87</v>
      </c>
      <c r="S108" s="22">
        <f t="shared" si="36"/>
        <v>69</v>
      </c>
      <c r="T108" s="65">
        <f t="shared" ca="1" si="37"/>
        <v>6585</v>
      </c>
      <c r="U108" s="64">
        <f t="shared" si="38"/>
        <v>145</v>
      </c>
      <c r="V108" s="63">
        <f t="shared" si="39"/>
        <v>0</v>
      </c>
    </row>
    <row r="109" spans="1:22" x14ac:dyDescent="0.3">
      <c r="A109" s="74" t="s">
        <v>72</v>
      </c>
      <c r="B109" s="74" t="s">
        <v>66</v>
      </c>
      <c r="C109" s="73">
        <v>12916</v>
      </c>
      <c r="D109" s="69"/>
      <c r="E109" s="72" t="s">
        <v>52</v>
      </c>
      <c r="F109" s="71">
        <v>38111</v>
      </c>
      <c r="G109" s="70"/>
      <c r="H109" s="69"/>
      <c r="I109" s="68"/>
      <c r="J109" s="67"/>
      <c r="K109" s="66"/>
      <c r="L109" s="9" t="str">
        <f t="shared" si="30"/>
        <v/>
      </c>
      <c r="M109" s="9" t="str">
        <f t="shared" si="31"/>
        <v/>
      </c>
      <c r="N109" s="9" t="str">
        <f t="shared" si="32"/>
        <v/>
      </c>
      <c r="O109" s="9" t="str">
        <f t="shared" si="33"/>
        <v/>
      </c>
      <c r="P109" s="9" t="str">
        <f t="shared" si="34"/>
        <v/>
      </c>
      <c r="R109" s="22">
        <f t="shared" ca="1" si="35"/>
        <v>86</v>
      </c>
      <c r="S109" s="22">
        <f t="shared" si="36"/>
        <v>68</v>
      </c>
      <c r="T109" s="65">
        <f t="shared" ca="1" si="37"/>
        <v>6532</v>
      </c>
      <c r="U109" s="64">
        <f t="shared" si="38"/>
        <v>145</v>
      </c>
      <c r="V109" s="63">
        <f t="shared" si="39"/>
        <v>0</v>
      </c>
    </row>
    <row r="110" spans="1:22" x14ac:dyDescent="0.3">
      <c r="A110" s="74" t="s">
        <v>80</v>
      </c>
      <c r="B110" s="74" t="s">
        <v>86</v>
      </c>
      <c r="C110" s="73">
        <v>13354</v>
      </c>
      <c r="D110" s="69"/>
      <c r="E110" s="72" t="s">
        <v>52</v>
      </c>
      <c r="F110" s="71">
        <v>38500</v>
      </c>
      <c r="G110" s="70"/>
      <c r="H110" s="69"/>
      <c r="I110" s="68"/>
      <c r="J110" s="67"/>
      <c r="K110" s="66"/>
      <c r="L110" s="9" t="str">
        <f t="shared" si="30"/>
        <v/>
      </c>
      <c r="M110" s="9" t="str">
        <f t="shared" si="31"/>
        <v/>
      </c>
      <c r="N110" s="9" t="str">
        <f t="shared" si="32"/>
        <v/>
      </c>
      <c r="O110" s="9" t="str">
        <f t="shared" si="33"/>
        <v/>
      </c>
      <c r="P110" s="9" t="str">
        <f t="shared" si="34"/>
        <v/>
      </c>
      <c r="R110" s="22">
        <f t="shared" ca="1" si="35"/>
        <v>85</v>
      </c>
      <c r="S110" s="22">
        <f t="shared" si="36"/>
        <v>68</v>
      </c>
      <c r="T110" s="65">
        <f t="shared" ca="1" si="37"/>
        <v>6143</v>
      </c>
      <c r="U110" s="64">
        <f t="shared" si="38"/>
        <v>145</v>
      </c>
      <c r="V110" s="63">
        <f t="shared" si="39"/>
        <v>0</v>
      </c>
    </row>
    <row r="111" spans="1:22" x14ac:dyDescent="0.3">
      <c r="A111" s="74" t="s">
        <v>63</v>
      </c>
      <c r="B111" s="74" t="s">
        <v>69</v>
      </c>
      <c r="C111" s="73">
        <v>13208</v>
      </c>
      <c r="D111" s="69"/>
      <c r="E111" s="72" t="s">
        <v>52</v>
      </c>
      <c r="F111" s="71">
        <v>38558</v>
      </c>
      <c r="G111" s="70"/>
      <c r="H111" s="69"/>
      <c r="I111" s="68"/>
      <c r="J111" s="67"/>
      <c r="K111" s="66"/>
      <c r="L111" s="9" t="str">
        <f t="shared" si="30"/>
        <v/>
      </c>
      <c r="M111" s="9" t="str">
        <f t="shared" si="31"/>
        <v/>
      </c>
      <c r="N111" s="9" t="str">
        <f t="shared" si="32"/>
        <v/>
      </c>
      <c r="O111" s="9" t="str">
        <f t="shared" si="33"/>
        <v/>
      </c>
      <c r="P111" s="9" t="str">
        <f t="shared" si="34"/>
        <v/>
      </c>
      <c r="R111" s="22">
        <f t="shared" ca="1" si="35"/>
        <v>86</v>
      </c>
      <c r="S111" s="22">
        <f t="shared" si="36"/>
        <v>69</v>
      </c>
      <c r="T111" s="65">
        <f t="shared" ca="1" si="37"/>
        <v>6085</v>
      </c>
      <c r="U111" s="64">
        <f t="shared" si="38"/>
        <v>145</v>
      </c>
      <c r="V111" s="63">
        <f t="shared" si="39"/>
        <v>0</v>
      </c>
    </row>
    <row r="112" spans="1:22" x14ac:dyDescent="0.3">
      <c r="A112" s="74" t="s">
        <v>58</v>
      </c>
      <c r="B112" s="74" t="s">
        <v>85</v>
      </c>
      <c r="C112" s="73">
        <v>13281</v>
      </c>
      <c r="D112" s="69"/>
      <c r="E112" s="72" t="s">
        <v>52</v>
      </c>
      <c r="F112" s="71">
        <v>38621</v>
      </c>
      <c r="G112" s="70"/>
      <c r="H112" s="69"/>
      <c r="I112" s="68"/>
      <c r="J112" s="67"/>
      <c r="K112" s="66"/>
      <c r="L112" s="9" t="str">
        <f t="shared" si="30"/>
        <v/>
      </c>
      <c r="M112" s="9" t="str">
        <f t="shared" si="31"/>
        <v/>
      </c>
      <c r="N112" s="9" t="str">
        <f t="shared" si="32"/>
        <v/>
      </c>
      <c r="O112" s="9" t="str">
        <f t="shared" si="33"/>
        <v/>
      </c>
      <c r="P112" s="9" t="str">
        <f t="shared" si="34"/>
        <v/>
      </c>
      <c r="R112" s="22">
        <f t="shared" ca="1" si="35"/>
        <v>85</v>
      </c>
      <c r="S112" s="22">
        <f t="shared" si="36"/>
        <v>69</v>
      </c>
      <c r="T112" s="65">
        <f t="shared" ca="1" si="37"/>
        <v>6022</v>
      </c>
      <c r="U112" s="64">
        <f t="shared" si="38"/>
        <v>145</v>
      </c>
      <c r="V112" s="63">
        <f t="shared" si="39"/>
        <v>0</v>
      </c>
    </row>
    <row r="113" spans="1:22" x14ac:dyDescent="0.3">
      <c r="A113" s="74" t="s">
        <v>80</v>
      </c>
      <c r="B113" s="74" t="s">
        <v>69</v>
      </c>
      <c r="C113" s="73">
        <v>13427</v>
      </c>
      <c r="D113" s="69"/>
      <c r="E113" s="72" t="s">
        <v>52</v>
      </c>
      <c r="F113" s="71">
        <v>38757</v>
      </c>
      <c r="G113" s="70"/>
      <c r="H113" s="69"/>
      <c r="I113" s="68"/>
      <c r="J113" s="67"/>
      <c r="K113" s="66"/>
      <c r="L113" s="9" t="str">
        <f t="shared" si="30"/>
        <v/>
      </c>
      <c r="M113" s="9" t="str">
        <f t="shared" si="31"/>
        <v/>
      </c>
      <c r="N113" s="9" t="str">
        <f t="shared" si="32"/>
        <v/>
      </c>
      <c r="O113" s="9" t="str">
        <f t="shared" si="33"/>
        <v/>
      </c>
      <c r="P113" s="9" t="str">
        <f t="shared" si="34"/>
        <v/>
      </c>
      <c r="R113" s="22">
        <f t="shared" ca="1" si="35"/>
        <v>85</v>
      </c>
      <c r="S113" s="22">
        <f t="shared" si="36"/>
        <v>69</v>
      </c>
      <c r="T113" s="65">
        <f t="shared" ca="1" si="37"/>
        <v>5886</v>
      </c>
      <c r="U113" s="64">
        <f t="shared" si="38"/>
        <v>145</v>
      </c>
      <c r="V113" s="63">
        <f t="shared" si="39"/>
        <v>0</v>
      </c>
    </row>
    <row r="114" spans="1:22" x14ac:dyDescent="0.3">
      <c r="A114" s="74" t="s">
        <v>80</v>
      </c>
      <c r="B114" s="74" t="s">
        <v>70</v>
      </c>
      <c r="C114" s="73">
        <v>13500</v>
      </c>
      <c r="D114" s="69"/>
      <c r="E114" s="72" t="s">
        <v>52</v>
      </c>
      <c r="F114" s="71">
        <v>38820</v>
      </c>
      <c r="G114" s="70"/>
      <c r="H114" s="69"/>
      <c r="I114" s="68"/>
      <c r="J114" s="67"/>
      <c r="K114" s="66"/>
      <c r="L114" s="9" t="str">
        <f t="shared" si="30"/>
        <v/>
      </c>
      <c r="M114" s="9" t="str">
        <f t="shared" si="31"/>
        <v/>
      </c>
      <c r="N114" s="9" t="str">
        <f t="shared" si="32"/>
        <v/>
      </c>
      <c r="O114" s="9" t="str">
        <f t="shared" si="33"/>
        <v/>
      </c>
      <c r="P114" s="9" t="str">
        <f t="shared" si="34"/>
        <v/>
      </c>
      <c r="R114" s="22">
        <f t="shared" ca="1" si="35"/>
        <v>85</v>
      </c>
      <c r="S114" s="22">
        <f t="shared" si="36"/>
        <v>69</v>
      </c>
      <c r="T114" s="65">
        <f t="shared" ca="1" si="37"/>
        <v>5823</v>
      </c>
      <c r="U114" s="64">
        <f t="shared" si="38"/>
        <v>145</v>
      </c>
      <c r="V114" s="63">
        <f t="shared" si="39"/>
        <v>0</v>
      </c>
    </row>
    <row r="115" spans="1:22" x14ac:dyDescent="0.3">
      <c r="A115" s="74" t="s">
        <v>84</v>
      </c>
      <c r="B115" s="74" t="s">
        <v>56</v>
      </c>
      <c r="C115" s="73">
        <v>13573</v>
      </c>
      <c r="D115" s="69"/>
      <c r="E115" s="72" t="s">
        <v>55</v>
      </c>
      <c r="F115" s="71">
        <v>38278</v>
      </c>
      <c r="G115" s="70"/>
      <c r="H115" s="69"/>
      <c r="I115" s="68"/>
      <c r="J115" s="67"/>
      <c r="K115" s="66"/>
      <c r="L115" s="9" t="str">
        <f t="shared" si="30"/>
        <v/>
      </c>
      <c r="M115" s="9" t="str">
        <f t="shared" si="31"/>
        <v/>
      </c>
      <c r="N115" s="9" t="str">
        <f t="shared" si="32"/>
        <v/>
      </c>
      <c r="O115" s="9" t="str">
        <f t="shared" si="33"/>
        <v/>
      </c>
      <c r="P115" s="9" t="str">
        <f t="shared" si="34"/>
        <v/>
      </c>
      <c r="R115" s="22">
        <f t="shared" ca="1" si="35"/>
        <v>85</v>
      </c>
      <c r="S115" s="22">
        <f t="shared" si="36"/>
        <v>67</v>
      </c>
      <c r="T115" s="65">
        <f t="shared" ca="1" si="37"/>
        <v>6365</v>
      </c>
      <c r="U115" s="64">
        <f t="shared" si="38"/>
        <v>220</v>
      </c>
      <c r="V115" s="63">
        <f t="shared" si="39"/>
        <v>0</v>
      </c>
    </row>
    <row r="116" spans="1:22" x14ac:dyDescent="0.3">
      <c r="A116" s="74" t="s">
        <v>78</v>
      </c>
      <c r="B116" s="74" t="s">
        <v>69</v>
      </c>
      <c r="C116" s="73">
        <v>13719</v>
      </c>
      <c r="D116" s="69"/>
      <c r="E116" s="72" t="s">
        <v>55</v>
      </c>
      <c r="F116" s="71">
        <v>39019</v>
      </c>
      <c r="G116" s="70"/>
      <c r="H116" s="69"/>
      <c r="I116" s="68"/>
      <c r="J116" s="67"/>
      <c r="K116" s="66"/>
      <c r="L116" s="9" t="str">
        <f t="shared" si="30"/>
        <v/>
      </c>
      <c r="M116" s="9" t="str">
        <f t="shared" si="31"/>
        <v/>
      </c>
      <c r="N116" s="9" t="str">
        <f t="shared" si="32"/>
        <v/>
      </c>
      <c r="O116" s="9" t="str">
        <f t="shared" si="33"/>
        <v/>
      </c>
      <c r="P116" s="9" t="str">
        <f t="shared" si="34"/>
        <v/>
      </c>
      <c r="R116" s="22">
        <f t="shared" ca="1" si="35"/>
        <v>84</v>
      </c>
      <c r="S116" s="22">
        <f t="shared" si="36"/>
        <v>69</v>
      </c>
      <c r="T116" s="65">
        <f t="shared" ca="1" si="37"/>
        <v>5624</v>
      </c>
      <c r="U116" s="64">
        <f t="shared" si="38"/>
        <v>220</v>
      </c>
      <c r="V116" s="63">
        <f t="shared" si="39"/>
        <v>0</v>
      </c>
    </row>
    <row r="117" spans="1:22" x14ac:dyDescent="0.3">
      <c r="A117" s="74" t="s">
        <v>82</v>
      </c>
      <c r="B117" s="74" t="s">
        <v>69</v>
      </c>
      <c r="C117" s="73">
        <v>13792</v>
      </c>
      <c r="D117" s="69"/>
      <c r="E117" s="72" t="s">
        <v>55</v>
      </c>
      <c r="F117" s="71">
        <v>39082</v>
      </c>
      <c r="G117" s="70"/>
      <c r="H117" s="69"/>
      <c r="I117" s="68"/>
      <c r="J117" s="67"/>
      <c r="K117" s="66"/>
      <c r="L117" s="9" t="str">
        <f t="shared" si="30"/>
        <v/>
      </c>
      <c r="M117" s="9" t="str">
        <f t="shared" si="31"/>
        <v/>
      </c>
      <c r="N117" s="9" t="str">
        <f t="shared" si="32"/>
        <v/>
      </c>
      <c r="O117" s="9" t="str">
        <f t="shared" si="33"/>
        <v/>
      </c>
      <c r="P117" s="9" t="str">
        <f t="shared" si="34"/>
        <v/>
      </c>
      <c r="R117" s="22">
        <f t="shared" ca="1" si="35"/>
        <v>84</v>
      </c>
      <c r="S117" s="22">
        <f t="shared" si="36"/>
        <v>69</v>
      </c>
      <c r="T117" s="65">
        <f t="shared" ca="1" si="37"/>
        <v>5561</v>
      </c>
      <c r="U117" s="64">
        <f t="shared" si="38"/>
        <v>220</v>
      </c>
      <c r="V117" s="63">
        <f t="shared" si="39"/>
        <v>0</v>
      </c>
    </row>
    <row r="118" spans="1:22" x14ac:dyDescent="0.3">
      <c r="A118" s="74" t="s">
        <v>84</v>
      </c>
      <c r="B118" s="74" t="s">
        <v>83</v>
      </c>
      <c r="C118" s="73">
        <v>13646</v>
      </c>
      <c r="D118" s="69"/>
      <c r="E118" s="72" t="s">
        <v>52</v>
      </c>
      <c r="F118" s="71">
        <v>38506</v>
      </c>
      <c r="G118" s="70"/>
      <c r="H118" s="69"/>
      <c r="I118" s="68"/>
      <c r="J118" s="67"/>
      <c r="K118" s="66"/>
      <c r="L118" s="9" t="str">
        <f t="shared" si="30"/>
        <v/>
      </c>
      <c r="M118" s="9" t="str">
        <f t="shared" si="31"/>
        <v/>
      </c>
      <c r="N118" s="9" t="str">
        <f t="shared" si="32"/>
        <v/>
      </c>
      <c r="O118" s="9" t="str">
        <f t="shared" si="33"/>
        <v/>
      </c>
      <c r="P118" s="9" t="str">
        <f t="shared" si="34"/>
        <v/>
      </c>
      <c r="R118" s="22">
        <f t="shared" ca="1" si="35"/>
        <v>84</v>
      </c>
      <c r="S118" s="22">
        <f t="shared" si="36"/>
        <v>68</v>
      </c>
      <c r="T118" s="65">
        <f t="shared" ca="1" si="37"/>
        <v>6137</v>
      </c>
      <c r="U118" s="64">
        <f t="shared" si="38"/>
        <v>145</v>
      </c>
      <c r="V118" s="63">
        <f t="shared" si="39"/>
        <v>0</v>
      </c>
    </row>
    <row r="119" spans="1:22" x14ac:dyDescent="0.3">
      <c r="A119" s="74" t="s">
        <v>78</v>
      </c>
      <c r="B119" s="74" t="s">
        <v>74</v>
      </c>
      <c r="C119" s="73">
        <v>13865</v>
      </c>
      <c r="D119" s="69"/>
      <c r="E119" s="72" t="s">
        <v>52</v>
      </c>
      <c r="F119" s="71">
        <v>38855</v>
      </c>
      <c r="G119" s="70"/>
      <c r="H119" s="69"/>
      <c r="I119" s="68"/>
      <c r="J119" s="67"/>
      <c r="K119" s="66"/>
      <c r="L119" s="9" t="str">
        <f t="shared" si="30"/>
        <v/>
      </c>
      <c r="M119" s="9" t="str">
        <f t="shared" si="31"/>
        <v/>
      </c>
      <c r="N119" s="9" t="str">
        <f t="shared" si="32"/>
        <v/>
      </c>
      <c r="O119" s="9" t="str">
        <f t="shared" si="33"/>
        <v/>
      </c>
      <c r="P119" s="9" t="str">
        <f t="shared" si="34"/>
        <v/>
      </c>
      <c r="R119" s="22">
        <f t="shared" ca="1" si="35"/>
        <v>84</v>
      </c>
      <c r="S119" s="22">
        <f t="shared" si="36"/>
        <v>68</v>
      </c>
      <c r="T119" s="65">
        <f t="shared" ca="1" si="37"/>
        <v>5788</v>
      </c>
      <c r="U119" s="64">
        <f t="shared" si="38"/>
        <v>145</v>
      </c>
      <c r="V119" s="63">
        <f t="shared" si="39"/>
        <v>0</v>
      </c>
    </row>
    <row r="120" spans="1:22" x14ac:dyDescent="0.3">
      <c r="A120" s="74" t="s">
        <v>78</v>
      </c>
      <c r="B120" s="74" t="s">
        <v>81</v>
      </c>
      <c r="C120" s="73">
        <v>14084</v>
      </c>
      <c r="D120" s="69"/>
      <c r="E120" s="72" t="s">
        <v>55</v>
      </c>
      <c r="F120" s="71">
        <v>38260</v>
      </c>
      <c r="G120" s="70"/>
      <c r="H120" s="69"/>
      <c r="I120" s="68"/>
      <c r="J120" s="67"/>
      <c r="K120" s="66"/>
      <c r="L120" s="9" t="str">
        <f t="shared" si="30"/>
        <v/>
      </c>
      <c r="M120" s="9" t="str">
        <f t="shared" si="31"/>
        <v/>
      </c>
      <c r="N120" s="9" t="str">
        <f t="shared" si="32"/>
        <v/>
      </c>
      <c r="O120" s="9" t="str">
        <f t="shared" si="33"/>
        <v/>
      </c>
      <c r="P120" s="9" t="str">
        <f t="shared" si="34"/>
        <v/>
      </c>
      <c r="R120" s="22">
        <f t="shared" ca="1" si="35"/>
        <v>83</v>
      </c>
      <c r="S120" s="22">
        <f t="shared" si="36"/>
        <v>66</v>
      </c>
      <c r="T120" s="65">
        <f t="shared" ca="1" si="37"/>
        <v>6383</v>
      </c>
      <c r="U120" s="64">
        <f t="shared" si="38"/>
        <v>220</v>
      </c>
      <c r="V120" s="63">
        <f t="shared" si="39"/>
        <v>0</v>
      </c>
    </row>
    <row r="121" spans="1:22" x14ac:dyDescent="0.3">
      <c r="A121" s="74" t="s">
        <v>82</v>
      </c>
      <c r="B121" s="74" t="s">
        <v>81</v>
      </c>
      <c r="C121" s="73">
        <v>14157</v>
      </c>
      <c r="D121" s="69"/>
      <c r="E121" s="72" t="s">
        <v>52</v>
      </c>
      <c r="F121" s="71">
        <v>38313</v>
      </c>
      <c r="G121" s="70"/>
      <c r="H121" s="69"/>
      <c r="I121" s="68"/>
      <c r="J121" s="67"/>
      <c r="K121" s="66"/>
      <c r="L121" s="9" t="str">
        <f t="shared" si="30"/>
        <v/>
      </c>
      <c r="M121" s="9" t="str">
        <f t="shared" si="31"/>
        <v/>
      </c>
      <c r="N121" s="9" t="str">
        <f t="shared" si="32"/>
        <v/>
      </c>
      <c r="O121" s="9" t="str">
        <f t="shared" si="33"/>
        <v/>
      </c>
      <c r="P121" s="9" t="str">
        <f t="shared" si="34"/>
        <v/>
      </c>
      <c r="R121" s="22">
        <f t="shared" ca="1" si="35"/>
        <v>83</v>
      </c>
      <c r="S121" s="22">
        <f t="shared" si="36"/>
        <v>66</v>
      </c>
      <c r="T121" s="65">
        <f t="shared" ca="1" si="37"/>
        <v>6330</v>
      </c>
      <c r="U121" s="64">
        <f t="shared" si="38"/>
        <v>145</v>
      </c>
      <c r="V121" s="63">
        <f t="shared" si="39"/>
        <v>0</v>
      </c>
    </row>
    <row r="122" spans="1:22" x14ac:dyDescent="0.3">
      <c r="A122" s="74" t="s">
        <v>80</v>
      </c>
      <c r="B122" s="74" t="s">
        <v>79</v>
      </c>
      <c r="C122" s="73">
        <v>13938</v>
      </c>
      <c r="D122" s="69"/>
      <c r="E122" s="72" t="s">
        <v>52</v>
      </c>
      <c r="F122" s="71">
        <v>39208</v>
      </c>
      <c r="G122" s="70"/>
      <c r="H122" s="69"/>
      <c r="I122" s="68"/>
      <c r="J122" s="67"/>
      <c r="K122" s="66"/>
      <c r="L122" s="9" t="str">
        <f t="shared" si="30"/>
        <v/>
      </c>
      <c r="M122" s="9" t="str">
        <f t="shared" si="31"/>
        <v/>
      </c>
      <c r="N122" s="9" t="str">
        <f t="shared" si="32"/>
        <v/>
      </c>
      <c r="O122" s="9" t="str">
        <f t="shared" si="33"/>
        <v/>
      </c>
      <c r="P122" s="9" t="str">
        <f t="shared" si="34"/>
        <v/>
      </c>
      <c r="R122" s="22">
        <f t="shared" ca="1" si="35"/>
        <v>84</v>
      </c>
      <c r="S122" s="22">
        <f t="shared" si="36"/>
        <v>69</v>
      </c>
      <c r="T122" s="65">
        <f t="shared" ca="1" si="37"/>
        <v>5435</v>
      </c>
      <c r="U122" s="64">
        <f t="shared" si="38"/>
        <v>145</v>
      </c>
      <c r="V122" s="63">
        <f t="shared" si="39"/>
        <v>0</v>
      </c>
    </row>
    <row r="123" spans="1:22" x14ac:dyDescent="0.3">
      <c r="A123" s="74" t="s">
        <v>78</v>
      </c>
      <c r="B123" s="74" t="s">
        <v>77</v>
      </c>
      <c r="C123" s="73">
        <v>14011</v>
      </c>
      <c r="D123" s="69"/>
      <c r="E123" s="72" t="s">
        <v>52</v>
      </c>
      <c r="F123" s="71">
        <v>39261</v>
      </c>
      <c r="G123" s="70"/>
      <c r="H123" s="69"/>
      <c r="I123" s="68"/>
      <c r="J123" s="67"/>
      <c r="K123" s="66"/>
      <c r="L123" s="9" t="str">
        <f t="shared" si="30"/>
        <v/>
      </c>
      <c r="M123" s="9" t="str">
        <f t="shared" si="31"/>
        <v/>
      </c>
      <c r="N123" s="9" t="str">
        <f t="shared" si="32"/>
        <v/>
      </c>
      <c r="O123" s="9" t="str">
        <f t="shared" si="33"/>
        <v/>
      </c>
      <c r="P123" s="9" t="str">
        <f t="shared" si="34"/>
        <v/>
      </c>
      <c r="R123" s="22">
        <f t="shared" ca="1" si="35"/>
        <v>83</v>
      </c>
      <c r="S123" s="22">
        <f t="shared" si="36"/>
        <v>69</v>
      </c>
      <c r="T123" s="65">
        <f t="shared" ca="1" si="37"/>
        <v>5382</v>
      </c>
      <c r="U123" s="64">
        <f t="shared" si="38"/>
        <v>145</v>
      </c>
      <c r="V123" s="63">
        <f t="shared" si="39"/>
        <v>0</v>
      </c>
    </row>
    <row r="124" spans="1:22" x14ac:dyDescent="0.3">
      <c r="A124" s="74" t="s">
        <v>65</v>
      </c>
      <c r="B124" s="74" t="s">
        <v>76</v>
      </c>
      <c r="C124" s="73">
        <v>14230</v>
      </c>
      <c r="D124" s="69"/>
      <c r="E124" s="72" t="s">
        <v>52</v>
      </c>
      <c r="F124" s="71">
        <v>39450</v>
      </c>
      <c r="G124" s="70"/>
      <c r="H124" s="69"/>
      <c r="I124" s="68"/>
      <c r="J124" s="67"/>
      <c r="K124" s="66"/>
      <c r="L124" s="9" t="str">
        <f t="shared" si="30"/>
        <v/>
      </c>
      <c r="M124" s="9" t="str">
        <f t="shared" si="31"/>
        <v/>
      </c>
      <c r="N124" s="9" t="str">
        <f t="shared" si="32"/>
        <v/>
      </c>
      <c r="O124" s="9" t="str">
        <f t="shared" si="33"/>
        <v/>
      </c>
      <c r="P124" s="9" t="str">
        <f t="shared" si="34"/>
        <v/>
      </c>
      <c r="R124" s="22">
        <f t="shared" ca="1" si="35"/>
        <v>83</v>
      </c>
      <c r="S124" s="22">
        <f t="shared" si="36"/>
        <v>69</v>
      </c>
      <c r="T124" s="65">
        <f t="shared" ca="1" si="37"/>
        <v>5193</v>
      </c>
      <c r="U124" s="64">
        <f t="shared" si="38"/>
        <v>145</v>
      </c>
      <c r="V124" s="63">
        <f t="shared" si="39"/>
        <v>0</v>
      </c>
    </row>
    <row r="125" spans="1:22" x14ac:dyDescent="0.3">
      <c r="A125" s="74" t="s">
        <v>75</v>
      </c>
      <c r="B125" s="74" t="s">
        <v>74</v>
      </c>
      <c r="C125" s="73">
        <v>14449</v>
      </c>
      <c r="D125" s="69"/>
      <c r="E125" s="72" t="s">
        <v>55</v>
      </c>
      <c r="F125" s="71">
        <v>39014</v>
      </c>
      <c r="G125" s="70"/>
      <c r="H125" s="69"/>
      <c r="I125" s="68"/>
      <c r="J125" s="67"/>
      <c r="K125" s="66"/>
      <c r="L125" s="9" t="str">
        <f t="shared" si="30"/>
        <v/>
      </c>
      <c r="M125" s="9" t="str">
        <f t="shared" si="31"/>
        <v/>
      </c>
      <c r="N125" s="9" t="str">
        <f t="shared" si="32"/>
        <v/>
      </c>
      <c r="O125" s="9" t="str">
        <f t="shared" si="33"/>
        <v/>
      </c>
      <c r="P125" s="9" t="str">
        <f t="shared" si="34"/>
        <v/>
      </c>
      <c r="R125" s="22">
        <f t="shared" ca="1" si="35"/>
        <v>82</v>
      </c>
      <c r="S125" s="22">
        <f t="shared" si="36"/>
        <v>67</v>
      </c>
      <c r="T125" s="65">
        <f t="shared" ca="1" si="37"/>
        <v>5629</v>
      </c>
      <c r="U125" s="64">
        <f t="shared" si="38"/>
        <v>220</v>
      </c>
      <c r="V125" s="63">
        <f t="shared" si="39"/>
        <v>0</v>
      </c>
    </row>
    <row r="126" spans="1:22" x14ac:dyDescent="0.3">
      <c r="A126" s="74" t="s">
        <v>54</v>
      </c>
      <c r="B126" s="74" t="s">
        <v>57</v>
      </c>
      <c r="C126" s="73">
        <v>14376</v>
      </c>
      <c r="D126" s="69"/>
      <c r="E126" s="72" t="s">
        <v>55</v>
      </c>
      <c r="F126" s="71">
        <v>39411</v>
      </c>
      <c r="G126" s="70"/>
      <c r="H126" s="69"/>
      <c r="I126" s="68"/>
      <c r="J126" s="67"/>
      <c r="K126" s="66"/>
      <c r="L126" s="9" t="str">
        <f t="shared" si="30"/>
        <v/>
      </c>
      <c r="M126" s="9" t="str">
        <f t="shared" si="31"/>
        <v/>
      </c>
      <c r="N126" s="9" t="str">
        <f t="shared" si="32"/>
        <v/>
      </c>
      <c r="O126" s="9" t="str">
        <f t="shared" si="33"/>
        <v/>
      </c>
      <c r="P126" s="9" t="str">
        <f t="shared" si="34"/>
        <v/>
      </c>
      <c r="R126" s="22">
        <f t="shared" ca="1" si="35"/>
        <v>82</v>
      </c>
      <c r="S126" s="22">
        <f t="shared" si="36"/>
        <v>68</v>
      </c>
      <c r="T126" s="65">
        <f t="shared" ca="1" si="37"/>
        <v>5232</v>
      </c>
      <c r="U126" s="64">
        <f t="shared" si="38"/>
        <v>220</v>
      </c>
      <c r="V126" s="63">
        <f t="shared" si="39"/>
        <v>0</v>
      </c>
    </row>
    <row r="127" spans="1:22" x14ac:dyDescent="0.3">
      <c r="A127" s="74" t="s">
        <v>63</v>
      </c>
      <c r="B127" s="74" t="s">
        <v>73</v>
      </c>
      <c r="C127" s="73">
        <v>14522</v>
      </c>
      <c r="D127" s="69"/>
      <c r="E127" s="72" t="s">
        <v>52</v>
      </c>
      <c r="F127" s="71">
        <v>39262</v>
      </c>
      <c r="G127" s="70"/>
      <c r="H127" s="69"/>
      <c r="I127" s="68"/>
      <c r="J127" s="67"/>
      <c r="K127" s="66"/>
      <c r="L127" s="9" t="str">
        <f t="shared" si="30"/>
        <v/>
      </c>
      <c r="M127" s="9" t="str">
        <f t="shared" si="31"/>
        <v/>
      </c>
      <c r="N127" s="9" t="str">
        <f t="shared" si="32"/>
        <v/>
      </c>
      <c r="O127" s="9" t="str">
        <f t="shared" si="33"/>
        <v/>
      </c>
      <c r="P127" s="9" t="str">
        <f t="shared" si="34"/>
        <v/>
      </c>
      <c r="R127" s="22">
        <f t="shared" ca="1" si="35"/>
        <v>82</v>
      </c>
      <c r="S127" s="22">
        <f t="shared" si="36"/>
        <v>67</v>
      </c>
      <c r="T127" s="65">
        <f t="shared" ca="1" si="37"/>
        <v>5381</v>
      </c>
      <c r="U127" s="64">
        <f t="shared" si="38"/>
        <v>145</v>
      </c>
      <c r="V127" s="63">
        <f t="shared" si="39"/>
        <v>0</v>
      </c>
    </row>
    <row r="128" spans="1:22" x14ac:dyDescent="0.3">
      <c r="A128" s="74" t="s">
        <v>54</v>
      </c>
      <c r="B128" s="74" t="s">
        <v>64</v>
      </c>
      <c r="C128" s="73">
        <v>14303</v>
      </c>
      <c r="D128" s="69"/>
      <c r="E128" s="72" t="s">
        <v>52</v>
      </c>
      <c r="F128" s="71">
        <v>39513</v>
      </c>
      <c r="G128" s="70"/>
      <c r="H128" s="69"/>
      <c r="I128" s="68"/>
      <c r="J128" s="67"/>
      <c r="K128" s="66"/>
      <c r="L128" s="9" t="str">
        <f t="shared" si="30"/>
        <v/>
      </c>
      <c r="M128" s="9" t="str">
        <f t="shared" si="31"/>
        <v/>
      </c>
      <c r="N128" s="9" t="str">
        <f t="shared" si="32"/>
        <v/>
      </c>
      <c r="O128" s="9" t="str">
        <f t="shared" si="33"/>
        <v/>
      </c>
      <c r="P128" s="9" t="str">
        <f t="shared" si="34"/>
        <v/>
      </c>
      <c r="R128" s="22">
        <f t="shared" ca="1" si="35"/>
        <v>83</v>
      </c>
      <c r="S128" s="22">
        <f t="shared" si="36"/>
        <v>69</v>
      </c>
      <c r="T128" s="65">
        <f t="shared" ca="1" si="37"/>
        <v>5130</v>
      </c>
      <c r="U128" s="64">
        <f t="shared" si="38"/>
        <v>145</v>
      </c>
      <c r="V128" s="63">
        <f t="shared" si="39"/>
        <v>0</v>
      </c>
    </row>
    <row r="129" spans="1:22" x14ac:dyDescent="0.3">
      <c r="A129" s="74" t="s">
        <v>58</v>
      </c>
      <c r="B129" s="74" t="s">
        <v>59</v>
      </c>
      <c r="C129" s="73">
        <v>14595</v>
      </c>
      <c r="D129" s="69"/>
      <c r="E129" s="72" t="s">
        <v>52</v>
      </c>
      <c r="F129" s="71">
        <v>39797</v>
      </c>
      <c r="G129" s="70"/>
      <c r="H129" s="69"/>
      <c r="I129" s="68"/>
      <c r="J129" s="67"/>
      <c r="K129" s="66"/>
      <c r="L129" s="9" t="str">
        <f t="shared" si="30"/>
        <v/>
      </c>
      <c r="M129" s="9" t="str">
        <f t="shared" si="31"/>
        <v/>
      </c>
      <c r="N129" s="9" t="str">
        <f t="shared" si="32"/>
        <v/>
      </c>
      <c r="O129" s="9" t="str">
        <f t="shared" si="33"/>
        <v/>
      </c>
      <c r="P129" s="9" t="str">
        <f t="shared" si="34"/>
        <v/>
      </c>
      <c r="R129" s="22">
        <f t="shared" ca="1" si="35"/>
        <v>82</v>
      </c>
      <c r="S129" s="22">
        <f t="shared" si="36"/>
        <v>68</v>
      </c>
      <c r="T129" s="65">
        <f t="shared" ca="1" si="37"/>
        <v>4846</v>
      </c>
      <c r="U129" s="64">
        <f t="shared" si="38"/>
        <v>145</v>
      </c>
      <c r="V129" s="63">
        <f t="shared" si="39"/>
        <v>0</v>
      </c>
    </row>
    <row r="130" spans="1:22" x14ac:dyDescent="0.3">
      <c r="A130" s="74" t="s">
        <v>72</v>
      </c>
      <c r="B130" s="74" t="s">
        <v>71</v>
      </c>
      <c r="C130" s="73">
        <v>14887</v>
      </c>
      <c r="D130" s="69"/>
      <c r="E130" s="72" t="s">
        <v>55</v>
      </c>
      <c r="F130" s="71">
        <v>39534</v>
      </c>
      <c r="G130" s="70"/>
      <c r="H130" s="69"/>
      <c r="I130" s="68"/>
      <c r="J130" s="67"/>
      <c r="K130" s="66"/>
      <c r="L130" s="9" t="str">
        <f t="shared" si="30"/>
        <v/>
      </c>
      <c r="M130" s="9" t="str">
        <f t="shared" si="31"/>
        <v/>
      </c>
      <c r="N130" s="9" t="str">
        <f t="shared" si="32"/>
        <v/>
      </c>
      <c r="O130" s="9" t="str">
        <f t="shared" si="33"/>
        <v/>
      </c>
      <c r="P130" s="9" t="str">
        <f t="shared" si="34"/>
        <v/>
      </c>
      <c r="R130" s="22">
        <f t="shared" ca="1" si="35"/>
        <v>81</v>
      </c>
      <c r="S130" s="22">
        <f t="shared" si="36"/>
        <v>67</v>
      </c>
      <c r="T130" s="65">
        <f t="shared" ca="1" si="37"/>
        <v>5109</v>
      </c>
      <c r="U130" s="64">
        <f t="shared" si="38"/>
        <v>220</v>
      </c>
      <c r="V130" s="63">
        <f t="shared" si="39"/>
        <v>0</v>
      </c>
    </row>
    <row r="131" spans="1:22" x14ac:dyDescent="0.3">
      <c r="A131" s="74" t="s">
        <v>68</v>
      </c>
      <c r="B131" s="74" t="s">
        <v>71</v>
      </c>
      <c r="C131" s="73">
        <v>14960</v>
      </c>
      <c r="D131" s="69"/>
      <c r="E131" s="72" t="s">
        <v>52</v>
      </c>
      <c r="F131" s="71">
        <v>39222</v>
      </c>
      <c r="G131" s="70"/>
      <c r="H131" s="69"/>
      <c r="I131" s="68"/>
      <c r="J131" s="67"/>
      <c r="K131" s="66"/>
      <c r="L131" s="9" t="str">
        <f t="shared" si="30"/>
        <v/>
      </c>
      <c r="M131" s="9" t="str">
        <f t="shared" si="31"/>
        <v/>
      </c>
      <c r="N131" s="9" t="str">
        <f t="shared" si="32"/>
        <v/>
      </c>
      <c r="O131" s="9" t="str">
        <f t="shared" si="33"/>
        <v/>
      </c>
      <c r="P131" s="9" t="str">
        <f t="shared" si="34"/>
        <v/>
      </c>
      <c r="R131" s="22">
        <f t="shared" ca="1" si="35"/>
        <v>81</v>
      </c>
      <c r="S131" s="22">
        <f t="shared" si="36"/>
        <v>66</v>
      </c>
      <c r="T131" s="65">
        <f t="shared" ca="1" si="37"/>
        <v>5421</v>
      </c>
      <c r="U131" s="64">
        <f t="shared" si="38"/>
        <v>145</v>
      </c>
      <c r="V131" s="63">
        <f t="shared" si="39"/>
        <v>0</v>
      </c>
    </row>
    <row r="132" spans="1:22" x14ac:dyDescent="0.3">
      <c r="A132" s="74" t="s">
        <v>68</v>
      </c>
      <c r="B132" s="74" t="s">
        <v>70</v>
      </c>
      <c r="C132" s="73">
        <v>14668</v>
      </c>
      <c r="D132" s="69"/>
      <c r="E132" s="72" t="s">
        <v>52</v>
      </c>
      <c r="F132" s="71">
        <v>39494</v>
      </c>
      <c r="G132" s="70"/>
      <c r="H132" s="69"/>
      <c r="I132" s="68"/>
      <c r="J132" s="67"/>
      <c r="K132" s="66"/>
      <c r="L132" s="9" t="str">
        <f t="shared" si="30"/>
        <v/>
      </c>
      <c r="M132" s="9" t="str">
        <f t="shared" si="31"/>
        <v/>
      </c>
      <c r="N132" s="9" t="str">
        <f t="shared" si="32"/>
        <v/>
      </c>
      <c r="O132" s="9" t="str">
        <f t="shared" si="33"/>
        <v/>
      </c>
      <c r="P132" s="9" t="str">
        <f t="shared" si="34"/>
        <v/>
      </c>
      <c r="R132" s="22">
        <f t="shared" ca="1" si="35"/>
        <v>82</v>
      </c>
      <c r="S132" s="22">
        <f t="shared" si="36"/>
        <v>67</v>
      </c>
      <c r="T132" s="65">
        <f t="shared" ca="1" si="37"/>
        <v>5149</v>
      </c>
      <c r="U132" s="64">
        <f t="shared" si="38"/>
        <v>145</v>
      </c>
      <c r="V132" s="63">
        <f t="shared" si="39"/>
        <v>0</v>
      </c>
    </row>
    <row r="133" spans="1:22" x14ac:dyDescent="0.3">
      <c r="A133" s="74" t="s">
        <v>68</v>
      </c>
      <c r="B133" s="74" t="s">
        <v>69</v>
      </c>
      <c r="C133" s="73">
        <v>14741</v>
      </c>
      <c r="D133" s="69"/>
      <c r="E133" s="72" t="s">
        <v>52</v>
      </c>
      <c r="F133" s="71">
        <v>39809</v>
      </c>
      <c r="G133" s="70"/>
      <c r="H133" s="69"/>
      <c r="I133" s="68"/>
      <c r="J133" s="67"/>
      <c r="K133" s="66"/>
      <c r="L133" s="9" t="str">
        <f t="shared" si="30"/>
        <v/>
      </c>
      <c r="M133" s="9" t="str">
        <f t="shared" si="31"/>
        <v/>
      </c>
      <c r="N133" s="9" t="str">
        <f t="shared" si="32"/>
        <v/>
      </c>
      <c r="O133" s="9" t="str">
        <f t="shared" si="33"/>
        <v/>
      </c>
      <c r="P133" s="9" t="str">
        <f t="shared" si="34"/>
        <v/>
      </c>
      <c r="R133" s="22">
        <f t="shared" ca="1" si="35"/>
        <v>81</v>
      </c>
      <c r="S133" s="22">
        <f t="shared" si="36"/>
        <v>68</v>
      </c>
      <c r="T133" s="65">
        <f t="shared" ca="1" si="37"/>
        <v>4834</v>
      </c>
      <c r="U133" s="64">
        <f t="shared" si="38"/>
        <v>145</v>
      </c>
      <c r="V133" s="63">
        <f t="shared" si="39"/>
        <v>0</v>
      </c>
    </row>
    <row r="134" spans="1:22" x14ac:dyDescent="0.3">
      <c r="A134" s="74" t="s">
        <v>68</v>
      </c>
      <c r="B134" s="74" t="s">
        <v>67</v>
      </c>
      <c r="C134" s="73">
        <v>14814</v>
      </c>
      <c r="D134" s="69"/>
      <c r="E134" s="72" t="s">
        <v>52</v>
      </c>
      <c r="F134" s="71">
        <v>39132</v>
      </c>
      <c r="G134" s="70"/>
      <c r="H134" s="69"/>
      <c r="I134" s="68"/>
      <c r="J134" s="67"/>
      <c r="K134" s="66"/>
      <c r="L134" s="9" t="str">
        <f t="shared" si="30"/>
        <v/>
      </c>
      <c r="M134" s="9" t="str">
        <f t="shared" si="31"/>
        <v/>
      </c>
      <c r="N134" s="9" t="str">
        <f t="shared" si="32"/>
        <v/>
      </c>
      <c r="O134" s="9" t="str">
        <f t="shared" si="33"/>
        <v/>
      </c>
      <c r="P134" s="9" t="str">
        <f t="shared" si="34"/>
        <v/>
      </c>
      <c r="R134" s="22">
        <f t="shared" ca="1" si="35"/>
        <v>81</v>
      </c>
      <c r="S134" s="22">
        <f t="shared" si="36"/>
        <v>66</v>
      </c>
      <c r="T134" s="65">
        <f t="shared" ca="1" si="37"/>
        <v>5511</v>
      </c>
      <c r="U134" s="64">
        <f t="shared" si="38"/>
        <v>145</v>
      </c>
      <c r="V134" s="63">
        <f t="shared" si="39"/>
        <v>0</v>
      </c>
    </row>
    <row r="135" spans="1:22" x14ac:dyDescent="0.3">
      <c r="A135" s="74" t="s">
        <v>63</v>
      </c>
      <c r="B135" s="74" t="s">
        <v>57</v>
      </c>
      <c r="C135" s="73">
        <v>15033</v>
      </c>
      <c r="D135" s="69"/>
      <c r="E135" s="72" t="s">
        <v>55</v>
      </c>
      <c r="F135" s="71">
        <v>39624</v>
      </c>
      <c r="G135" s="70"/>
      <c r="H135" s="69"/>
      <c r="I135" s="68"/>
      <c r="J135" s="67"/>
      <c r="K135" s="66"/>
      <c r="L135" s="9" t="str">
        <f t="shared" si="30"/>
        <v/>
      </c>
      <c r="M135" s="9" t="str">
        <f t="shared" si="31"/>
        <v/>
      </c>
      <c r="N135" s="9" t="str">
        <f t="shared" si="32"/>
        <v/>
      </c>
      <c r="O135" s="9" t="str">
        <f t="shared" si="33"/>
        <v/>
      </c>
      <c r="P135" s="9" t="str">
        <f t="shared" si="34"/>
        <v/>
      </c>
      <c r="R135" s="22">
        <f t="shared" ca="1" si="35"/>
        <v>81</v>
      </c>
      <c r="S135" s="22">
        <f t="shared" si="36"/>
        <v>67</v>
      </c>
      <c r="T135" s="65">
        <f t="shared" ca="1" si="37"/>
        <v>5019</v>
      </c>
      <c r="U135" s="64">
        <f t="shared" si="38"/>
        <v>220</v>
      </c>
      <c r="V135" s="63">
        <f t="shared" si="39"/>
        <v>0</v>
      </c>
    </row>
    <row r="136" spans="1:22" x14ac:dyDescent="0.3">
      <c r="A136" s="74" t="s">
        <v>63</v>
      </c>
      <c r="B136" s="74" t="s">
        <v>61</v>
      </c>
      <c r="C136" s="73">
        <v>15106</v>
      </c>
      <c r="D136" s="69"/>
      <c r="E136" s="72" t="s">
        <v>55</v>
      </c>
      <c r="F136" s="71">
        <v>39687</v>
      </c>
      <c r="G136" s="70"/>
      <c r="H136" s="69"/>
      <c r="I136" s="68"/>
      <c r="J136" s="67"/>
      <c r="K136" s="66"/>
      <c r="L136" s="9" t="str">
        <f t="shared" si="30"/>
        <v/>
      </c>
      <c r="M136" s="9" t="str">
        <f t="shared" si="31"/>
        <v/>
      </c>
      <c r="N136" s="9" t="str">
        <f t="shared" si="32"/>
        <v/>
      </c>
      <c r="O136" s="9" t="str">
        <f t="shared" si="33"/>
        <v/>
      </c>
      <c r="P136" s="9" t="str">
        <f t="shared" si="34"/>
        <v/>
      </c>
      <c r="R136" s="22">
        <f t="shared" ca="1" si="35"/>
        <v>80</v>
      </c>
      <c r="S136" s="22">
        <f t="shared" si="36"/>
        <v>67</v>
      </c>
      <c r="T136" s="65">
        <f t="shared" ca="1" si="37"/>
        <v>4956</v>
      </c>
      <c r="U136" s="64">
        <f t="shared" si="38"/>
        <v>220</v>
      </c>
      <c r="V136" s="63">
        <f t="shared" si="39"/>
        <v>0</v>
      </c>
    </row>
    <row r="137" spans="1:22" x14ac:dyDescent="0.3">
      <c r="A137" s="74" t="s">
        <v>65</v>
      </c>
      <c r="B137" s="74" t="s">
        <v>66</v>
      </c>
      <c r="C137" s="73">
        <v>15325</v>
      </c>
      <c r="D137" s="69"/>
      <c r="E137" s="72" t="s">
        <v>52</v>
      </c>
      <c r="F137" s="71">
        <v>39116</v>
      </c>
      <c r="G137" s="70"/>
      <c r="H137" s="69"/>
      <c r="I137" s="68"/>
      <c r="J137" s="67"/>
      <c r="K137" s="66"/>
      <c r="L137" s="9" t="str">
        <f t="shared" ref="L137:L146" si="40">IF(D137="","",IF(D137=R137,1,0))</f>
        <v/>
      </c>
      <c r="M137" s="9" t="str">
        <f t="shared" ref="M137:M146" si="41">IF(G137="","",IF(G137=S137,1,0))</f>
        <v/>
      </c>
      <c r="N137" s="9" t="str">
        <f t="shared" ref="N137:N146" si="42">IF(H137="","",IF(H137=T137,1,0))</f>
        <v/>
      </c>
      <c r="O137" s="9" t="str">
        <f t="shared" ref="O137:O146" si="43">IF(I137="","",IF(I137=U137,1,0))</f>
        <v/>
      </c>
      <c r="P137" s="9" t="str">
        <f t="shared" ref="P137:P146" si="44">IF(J137="","",IF(J137=V137,1,0))</f>
        <v/>
      </c>
      <c r="R137" s="22">
        <f t="shared" ref="R137:R146" ca="1" si="45">DATEDIF(C137,TODAY(),"y")</f>
        <v>80</v>
      </c>
      <c r="S137" s="22">
        <f t="shared" ref="S137:S146" si="46">DATEDIF(C137,F137,"y")</f>
        <v>65</v>
      </c>
      <c r="T137" s="65">
        <f t="shared" ref="T137:T146" ca="1" si="47">TODAY()-F137</f>
        <v>5527</v>
      </c>
      <c r="U137" s="64">
        <f t="shared" ref="U137:U146" si="48">IF(E137="P",$B$4,$B$5)</f>
        <v>145</v>
      </c>
      <c r="V137" s="63">
        <f t="shared" ref="V137:V146" si="49">H137*I137</f>
        <v>0</v>
      </c>
    </row>
    <row r="138" spans="1:22" x14ac:dyDescent="0.3">
      <c r="A138" s="74" t="s">
        <v>54</v>
      </c>
      <c r="B138" s="74" t="s">
        <v>62</v>
      </c>
      <c r="C138" s="73">
        <v>15179</v>
      </c>
      <c r="D138" s="69"/>
      <c r="E138" s="72" t="s">
        <v>52</v>
      </c>
      <c r="F138" s="71">
        <v>39205</v>
      </c>
      <c r="G138" s="70"/>
      <c r="H138" s="69"/>
      <c r="I138" s="68"/>
      <c r="J138" s="67"/>
      <c r="K138" s="66"/>
      <c r="L138" s="9" t="str">
        <f t="shared" si="40"/>
        <v/>
      </c>
      <c r="M138" s="9" t="str">
        <f t="shared" si="41"/>
        <v/>
      </c>
      <c r="N138" s="9" t="str">
        <f t="shared" si="42"/>
        <v/>
      </c>
      <c r="O138" s="9" t="str">
        <f t="shared" si="43"/>
        <v/>
      </c>
      <c r="P138" s="9" t="str">
        <f t="shared" si="44"/>
        <v/>
      </c>
      <c r="R138" s="22">
        <f t="shared" ca="1" si="45"/>
        <v>80</v>
      </c>
      <c r="S138" s="22">
        <f t="shared" si="46"/>
        <v>65</v>
      </c>
      <c r="T138" s="65">
        <f t="shared" ca="1" si="47"/>
        <v>5438</v>
      </c>
      <c r="U138" s="64">
        <f t="shared" si="48"/>
        <v>145</v>
      </c>
      <c r="V138" s="63">
        <f t="shared" si="49"/>
        <v>0</v>
      </c>
    </row>
    <row r="139" spans="1:22" x14ac:dyDescent="0.3">
      <c r="A139" s="74" t="s">
        <v>65</v>
      </c>
      <c r="B139" s="74" t="s">
        <v>64</v>
      </c>
      <c r="C139" s="73">
        <v>15252</v>
      </c>
      <c r="D139" s="69"/>
      <c r="E139" s="72" t="s">
        <v>52</v>
      </c>
      <c r="F139" s="71">
        <v>39268</v>
      </c>
      <c r="G139" s="70"/>
      <c r="H139" s="69"/>
      <c r="I139" s="68"/>
      <c r="J139" s="67"/>
      <c r="K139" s="66"/>
      <c r="L139" s="9" t="str">
        <f t="shared" si="40"/>
        <v/>
      </c>
      <c r="M139" s="9" t="str">
        <f t="shared" si="41"/>
        <v/>
      </c>
      <c r="N139" s="9" t="str">
        <f t="shared" si="42"/>
        <v/>
      </c>
      <c r="O139" s="9" t="str">
        <f t="shared" si="43"/>
        <v/>
      </c>
      <c r="P139" s="9" t="str">
        <f t="shared" si="44"/>
        <v/>
      </c>
      <c r="R139" s="22">
        <f t="shared" ca="1" si="45"/>
        <v>80</v>
      </c>
      <c r="S139" s="22">
        <f t="shared" si="46"/>
        <v>65</v>
      </c>
      <c r="T139" s="65">
        <f t="shared" ca="1" si="47"/>
        <v>5375</v>
      </c>
      <c r="U139" s="64">
        <f t="shared" si="48"/>
        <v>145</v>
      </c>
      <c r="V139" s="63">
        <f t="shared" si="49"/>
        <v>0</v>
      </c>
    </row>
    <row r="140" spans="1:22" x14ac:dyDescent="0.3">
      <c r="A140" s="74" t="s">
        <v>63</v>
      </c>
      <c r="B140" s="74" t="s">
        <v>62</v>
      </c>
      <c r="C140" s="73">
        <v>15398</v>
      </c>
      <c r="D140" s="69"/>
      <c r="E140" s="72" t="s">
        <v>55</v>
      </c>
      <c r="F140" s="71">
        <v>39404</v>
      </c>
      <c r="G140" s="70"/>
      <c r="H140" s="69"/>
      <c r="I140" s="68"/>
      <c r="J140" s="67"/>
      <c r="K140" s="66"/>
      <c r="L140" s="9" t="str">
        <f t="shared" si="40"/>
        <v/>
      </c>
      <c r="M140" s="9" t="str">
        <f t="shared" si="41"/>
        <v/>
      </c>
      <c r="N140" s="9" t="str">
        <f t="shared" si="42"/>
        <v/>
      </c>
      <c r="O140" s="9" t="str">
        <f t="shared" si="43"/>
        <v/>
      </c>
      <c r="P140" s="9" t="str">
        <f t="shared" si="44"/>
        <v/>
      </c>
      <c r="R140" s="22">
        <f t="shared" ca="1" si="45"/>
        <v>80</v>
      </c>
      <c r="S140" s="22">
        <f t="shared" si="46"/>
        <v>65</v>
      </c>
      <c r="T140" s="65">
        <f t="shared" ca="1" si="47"/>
        <v>5239</v>
      </c>
      <c r="U140" s="64">
        <f t="shared" si="48"/>
        <v>220</v>
      </c>
      <c r="V140" s="63">
        <f t="shared" si="49"/>
        <v>0</v>
      </c>
    </row>
    <row r="141" spans="1:22" x14ac:dyDescent="0.3">
      <c r="A141" s="74" t="s">
        <v>54</v>
      </c>
      <c r="B141" s="74" t="s">
        <v>61</v>
      </c>
      <c r="C141" s="73">
        <v>15690</v>
      </c>
      <c r="D141" s="69"/>
      <c r="E141" s="72" t="s">
        <v>55</v>
      </c>
      <c r="F141" s="71">
        <v>39471</v>
      </c>
      <c r="G141" s="70"/>
      <c r="H141" s="69"/>
      <c r="I141" s="68"/>
      <c r="J141" s="67"/>
      <c r="K141" s="66"/>
      <c r="L141" s="9" t="str">
        <f t="shared" si="40"/>
        <v/>
      </c>
      <c r="M141" s="9" t="str">
        <f t="shared" si="41"/>
        <v/>
      </c>
      <c r="N141" s="9" t="str">
        <f t="shared" si="42"/>
        <v/>
      </c>
      <c r="O141" s="9" t="str">
        <f t="shared" si="43"/>
        <v/>
      </c>
      <c r="P141" s="9" t="str">
        <f t="shared" si="44"/>
        <v/>
      </c>
      <c r="R141" s="22">
        <f t="shared" ca="1" si="45"/>
        <v>79</v>
      </c>
      <c r="S141" s="22">
        <f t="shared" si="46"/>
        <v>65</v>
      </c>
      <c r="T141" s="65">
        <f t="shared" ca="1" si="47"/>
        <v>5172</v>
      </c>
      <c r="U141" s="64">
        <f t="shared" si="48"/>
        <v>220</v>
      </c>
      <c r="V141" s="63">
        <f t="shared" si="49"/>
        <v>0</v>
      </c>
    </row>
    <row r="142" spans="1:22" x14ac:dyDescent="0.3">
      <c r="A142" s="74" t="s">
        <v>54</v>
      </c>
      <c r="B142" s="74" t="s">
        <v>60</v>
      </c>
      <c r="C142" s="73">
        <v>15471</v>
      </c>
      <c r="D142" s="69"/>
      <c r="E142" s="72" t="s">
        <v>52</v>
      </c>
      <c r="F142" s="71">
        <v>39457</v>
      </c>
      <c r="G142" s="70"/>
      <c r="H142" s="69"/>
      <c r="I142" s="68"/>
      <c r="J142" s="67"/>
      <c r="K142" s="66"/>
      <c r="L142" s="9" t="str">
        <f t="shared" si="40"/>
        <v/>
      </c>
      <c r="M142" s="9" t="str">
        <f t="shared" si="41"/>
        <v/>
      </c>
      <c r="N142" s="9" t="str">
        <f t="shared" si="42"/>
        <v/>
      </c>
      <c r="O142" s="9" t="str">
        <f t="shared" si="43"/>
        <v/>
      </c>
      <c r="P142" s="9" t="str">
        <f t="shared" si="44"/>
        <v/>
      </c>
      <c r="R142" s="22">
        <f t="shared" ca="1" si="45"/>
        <v>79</v>
      </c>
      <c r="S142" s="22">
        <f t="shared" si="46"/>
        <v>65</v>
      </c>
      <c r="T142" s="65">
        <f t="shared" ca="1" si="47"/>
        <v>5186</v>
      </c>
      <c r="U142" s="64">
        <f t="shared" si="48"/>
        <v>145</v>
      </c>
      <c r="V142" s="63">
        <f t="shared" si="49"/>
        <v>0</v>
      </c>
    </row>
    <row r="143" spans="1:22" x14ac:dyDescent="0.3">
      <c r="A143" s="74" t="s">
        <v>54</v>
      </c>
      <c r="B143" s="74" t="s">
        <v>59</v>
      </c>
      <c r="C143" s="73">
        <v>15544</v>
      </c>
      <c r="D143" s="69"/>
      <c r="E143" s="72" t="s">
        <v>52</v>
      </c>
      <c r="F143" s="71">
        <v>39511</v>
      </c>
      <c r="G143" s="70"/>
      <c r="H143" s="69"/>
      <c r="I143" s="68"/>
      <c r="J143" s="67"/>
      <c r="K143" s="66"/>
      <c r="L143" s="9" t="str">
        <f t="shared" si="40"/>
        <v/>
      </c>
      <c r="M143" s="9" t="str">
        <f t="shared" si="41"/>
        <v/>
      </c>
      <c r="N143" s="9" t="str">
        <f t="shared" si="42"/>
        <v/>
      </c>
      <c r="O143" s="9" t="str">
        <f t="shared" si="43"/>
        <v/>
      </c>
      <c r="P143" s="9" t="str">
        <f t="shared" si="44"/>
        <v/>
      </c>
      <c r="R143" s="22">
        <f t="shared" ca="1" si="45"/>
        <v>79</v>
      </c>
      <c r="S143" s="22">
        <f t="shared" si="46"/>
        <v>65</v>
      </c>
      <c r="T143" s="65">
        <f t="shared" ca="1" si="47"/>
        <v>5132</v>
      </c>
      <c r="U143" s="64">
        <f t="shared" si="48"/>
        <v>145</v>
      </c>
      <c r="V143" s="63">
        <f t="shared" si="49"/>
        <v>0</v>
      </c>
    </row>
    <row r="144" spans="1:22" x14ac:dyDescent="0.3">
      <c r="A144" s="74" t="s">
        <v>58</v>
      </c>
      <c r="B144" s="74" t="s">
        <v>57</v>
      </c>
      <c r="C144" s="73">
        <v>15617</v>
      </c>
      <c r="D144" s="69"/>
      <c r="E144" s="72" t="s">
        <v>52</v>
      </c>
      <c r="F144" s="71">
        <v>39784</v>
      </c>
      <c r="G144" s="70"/>
      <c r="H144" s="69"/>
      <c r="I144" s="68"/>
      <c r="J144" s="67"/>
      <c r="K144" s="66"/>
      <c r="L144" s="9" t="str">
        <f t="shared" si="40"/>
        <v/>
      </c>
      <c r="M144" s="9" t="str">
        <f t="shared" si="41"/>
        <v/>
      </c>
      <c r="N144" s="9" t="str">
        <f t="shared" si="42"/>
        <v/>
      </c>
      <c r="O144" s="9" t="str">
        <f t="shared" si="43"/>
        <v/>
      </c>
      <c r="P144" s="9" t="str">
        <f t="shared" si="44"/>
        <v/>
      </c>
      <c r="R144" s="22">
        <f t="shared" ca="1" si="45"/>
        <v>79</v>
      </c>
      <c r="S144" s="22">
        <f t="shared" si="46"/>
        <v>66</v>
      </c>
      <c r="T144" s="65">
        <f t="shared" ca="1" si="47"/>
        <v>4859</v>
      </c>
      <c r="U144" s="64">
        <f t="shared" si="48"/>
        <v>145</v>
      </c>
      <c r="V144" s="63">
        <f t="shared" si="49"/>
        <v>0</v>
      </c>
    </row>
    <row r="145" spans="1:22" x14ac:dyDescent="0.3">
      <c r="A145" s="74" t="s">
        <v>54</v>
      </c>
      <c r="B145" s="74" t="s">
        <v>56</v>
      </c>
      <c r="C145" s="73">
        <v>15763</v>
      </c>
      <c r="D145" s="69"/>
      <c r="E145" s="72" t="s">
        <v>55</v>
      </c>
      <c r="F145" s="71">
        <v>39159</v>
      </c>
      <c r="G145" s="70"/>
      <c r="H145" s="69"/>
      <c r="I145" s="68"/>
      <c r="J145" s="67"/>
      <c r="K145" s="66"/>
      <c r="L145" s="9" t="str">
        <f t="shared" si="40"/>
        <v/>
      </c>
      <c r="M145" s="9" t="str">
        <f t="shared" si="41"/>
        <v/>
      </c>
      <c r="N145" s="9" t="str">
        <f t="shared" si="42"/>
        <v/>
      </c>
      <c r="O145" s="9" t="str">
        <f t="shared" si="43"/>
        <v/>
      </c>
      <c r="P145" s="9" t="str">
        <f t="shared" si="44"/>
        <v/>
      </c>
      <c r="R145" s="22">
        <f t="shared" ca="1" si="45"/>
        <v>79</v>
      </c>
      <c r="S145" s="22">
        <f t="shared" si="46"/>
        <v>64</v>
      </c>
      <c r="T145" s="65">
        <f t="shared" ca="1" si="47"/>
        <v>5484</v>
      </c>
      <c r="U145" s="64">
        <f t="shared" si="48"/>
        <v>220</v>
      </c>
      <c r="V145" s="63">
        <f t="shared" si="49"/>
        <v>0</v>
      </c>
    </row>
    <row r="146" spans="1:22" x14ac:dyDescent="0.3">
      <c r="A146" s="74" t="s">
        <v>54</v>
      </c>
      <c r="B146" s="74" t="s">
        <v>53</v>
      </c>
      <c r="C146" s="73">
        <v>15836</v>
      </c>
      <c r="D146" s="69"/>
      <c r="E146" s="72" t="s">
        <v>52</v>
      </c>
      <c r="F146" s="71">
        <v>39809</v>
      </c>
      <c r="G146" s="70"/>
      <c r="H146" s="69"/>
      <c r="I146" s="68"/>
      <c r="J146" s="67"/>
      <c r="K146" s="66"/>
      <c r="L146" s="9" t="str">
        <f t="shared" si="40"/>
        <v/>
      </c>
      <c r="M146" s="9" t="str">
        <f t="shared" si="41"/>
        <v/>
      </c>
      <c r="N146" s="9" t="str">
        <f t="shared" si="42"/>
        <v/>
      </c>
      <c r="O146" s="9" t="str">
        <f t="shared" si="43"/>
        <v/>
      </c>
      <c r="P146" s="9" t="str">
        <f t="shared" si="44"/>
        <v/>
      </c>
      <c r="R146" s="22">
        <f t="shared" ca="1" si="45"/>
        <v>78</v>
      </c>
      <c r="S146" s="22">
        <f t="shared" si="46"/>
        <v>65</v>
      </c>
      <c r="T146" s="65">
        <f t="shared" ca="1" si="47"/>
        <v>4834</v>
      </c>
      <c r="U146" s="64">
        <f t="shared" si="48"/>
        <v>145</v>
      </c>
      <c r="V146" s="63">
        <f t="shared" si="49"/>
        <v>0</v>
      </c>
    </row>
    <row r="148" spans="1:22" x14ac:dyDescent="0.3">
      <c r="C148" s="61"/>
      <c r="D148" s="62"/>
      <c r="F148" s="61"/>
      <c r="K148" s="60"/>
      <c r="M148" s="59"/>
    </row>
  </sheetData>
  <mergeCells count="1">
    <mergeCell ref="L7:P7"/>
  </mergeCells>
  <conditionalFormatting sqref="L6 O6 L9:P146">
    <cfRule type="containsText" dxfId="5" priority="1" stopIfTrue="1" operator="containsText" text="0">
      <formula>NOT(ISERROR(SEARCH("0",L6)))</formula>
    </cfRule>
    <cfRule type="cellIs" dxfId="4" priority="2" stopIfTrue="1" operator="equal">
      <formula>1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Reiseangebote</vt:lpstr>
      <vt:lpstr>Stunden</vt:lpstr>
      <vt:lpstr>Lohn</vt:lpstr>
      <vt:lpstr>Startzeiten</vt:lpstr>
      <vt:lpstr>Stundenabrechnung</vt:lpstr>
      <vt:lpstr>Wohnheim</vt:lpstr>
    </vt:vector>
  </TitlesOfParts>
  <Company>BZSL-KBW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dc:description>zusammengestellt von lasti</dc:description>
  <cp:lastModifiedBy>Jürg Lippuner</cp:lastModifiedBy>
  <dcterms:created xsi:type="dcterms:W3CDTF">2009-01-20T14:13:43Z</dcterms:created>
  <dcterms:modified xsi:type="dcterms:W3CDTF">2022-03-23T08:12:03Z</dcterms:modified>
</cp:coreProperties>
</file>