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DieseArbeitsmappe" defaultThemeVersion="123820"/>
  <mc:AlternateContent xmlns:mc="http://schemas.openxmlformats.org/markup-compatibility/2006">
    <mc:Choice Requires="x15">
      <x15ac:absPath xmlns:x15ac="http://schemas.microsoft.com/office/spreadsheetml/2010/11/ac" url="C:\Temp\"/>
    </mc:Choice>
  </mc:AlternateContent>
  <xr:revisionPtr revIDLastSave="0" documentId="8_{78D91033-EF7D-41B3-AEC0-8DF78F06632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Weitsprung" sheetId="2" r:id="rId1"/>
    <sheet name="Preise" sheetId="1" r:id="rId2"/>
    <sheet name="Einkauf" sheetId="3" r:id="rId3"/>
    <sheet name="Einkauf-L" sheetId="4" state="hidden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3" l="1"/>
  <c r="G39" i="1"/>
  <c r="G14" i="2"/>
  <c r="D7" i="4" l="1"/>
  <c r="F7" i="4" s="1"/>
  <c r="D6" i="4"/>
  <c r="F6" i="4" s="1"/>
  <c r="D5" i="4"/>
  <c r="F5" i="4" s="1"/>
  <c r="D4" i="4"/>
  <c r="F4" i="4" s="1"/>
  <c r="F9" i="3"/>
  <c r="F5" i="3"/>
  <c r="F6" i="3"/>
  <c r="F7" i="3"/>
  <c r="F4" i="3"/>
  <c r="G9" i="2"/>
  <c r="D9" i="4" l="1"/>
  <c r="F11" i="3"/>
  <c r="F13" i="3" s="1"/>
  <c r="E39" i="1"/>
  <c r="E23" i="1"/>
  <c r="E10" i="1"/>
  <c r="L13" i="4" l="1"/>
  <c r="K13" i="4"/>
  <c r="J13" i="4"/>
  <c r="C11" i="4" s="1"/>
  <c r="E11" i="4" s="1"/>
  <c r="F9" i="4"/>
  <c r="D11" i="4" l="1"/>
  <c r="F11" i="4" s="1"/>
  <c r="D13" i="4"/>
  <c r="F13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juerg.lippuner</author>
  </authors>
  <commentList>
    <comment ref="C11" authorId="0" shapeId="0" xr:uid="{00000000-0006-0000-0200-000001000000}">
      <text>
        <r>
          <rPr>
            <sz val="9"/>
            <color indexed="81"/>
            <rFont val="Tahoma"/>
            <family val="2"/>
          </rPr>
          <t xml:space="preserve">hier machen Sie einen Bezug zu den Zellen J13:L13
je nach Auswahl in der Zelle D3
</t>
        </r>
        <r>
          <rPr>
            <b/>
            <sz val="9"/>
            <color indexed="81"/>
            <rFont val="Tahoma"/>
            <family val="2"/>
          </rPr>
          <t xml:space="preserve">
Tipp: </t>
        </r>
        <r>
          <rPr>
            <sz val="9"/>
            <color indexed="81"/>
            <rFont val="Tahoma"/>
            <family val="2"/>
          </rPr>
          <t>3 WENN-Fkt. ineinander verschachtelt.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juerg.lippuner</author>
  </authors>
  <commentList>
    <comment ref="C11" authorId="0" shapeId="0" xr:uid="{00000000-0006-0000-0300-000001000000}">
      <text>
        <r>
          <rPr>
            <sz val="9"/>
            <color indexed="81"/>
            <rFont val="Tahoma"/>
            <family val="2"/>
          </rPr>
          <t xml:space="preserve">hier machen Sie einen Bezug zu den Zellen J13:L13
je nach Auswahl in der Zelle D3
</t>
        </r>
        <r>
          <rPr>
            <b/>
            <sz val="9"/>
            <color indexed="81"/>
            <rFont val="Tahoma"/>
            <family val="2"/>
          </rPr>
          <t xml:space="preserve">
Tipp: </t>
        </r>
        <r>
          <rPr>
            <sz val="9"/>
            <color indexed="81"/>
            <rFont val="Tahoma"/>
            <family val="2"/>
          </rPr>
          <t>3 WENN-Fkt. ineinander verschachtelt.</t>
        </r>
      </text>
    </comment>
  </commentList>
</comments>
</file>

<file path=xl/sharedStrings.xml><?xml version="1.0" encoding="utf-8"?>
<sst xmlns="http://schemas.openxmlformats.org/spreadsheetml/2006/main" count="121" uniqueCount="69">
  <si>
    <t>Artikel-Nr.</t>
  </si>
  <si>
    <t>Element</t>
  </si>
  <si>
    <t>KI-340</t>
  </si>
  <si>
    <t>Kinderwagen</t>
  </si>
  <si>
    <t>LÄ-567</t>
  </si>
  <si>
    <t>Lätzchen</t>
  </si>
  <si>
    <t>WI-328</t>
  </si>
  <si>
    <t>Windeln</t>
  </si>
  <si>
    <t>FE-989</t>
  </si>
  <si>
    <t>Feuchttücher</t>
  </si>
  <si>
    <t>SA-469</t>
  </si>
  <si>
    <t>Sauger</t>
  </si>
  <si>
    <t>Preis</t>
  </si>
  <si>
    <t>Rabatt</t>
  </si>
  <si>
    <t>Personalnummer</t>
  </si>
  <si>
    <t>Nachname</t>
  </si>
  <si>
    <t>Vorname</t>
  </si>
  <si>
    <t>Titel</t>
  </si>
  <si>
    <t>Geburtsdatum</t>
  </si>
  <si>
    <t>Vertrieb</t>
  </si>
  <si>
    <t>Lager</t>
  </si>
  <si>
    <t>Einkauf</t>
  </si>
  <si>
    <t>Innendienst</t>
  </si>
  <si>
    <t>Service</t>
  </si>
  <si>
    <t>Personalnr.</t>
  </si>
  <si>
    <t>Endpreis</t>
  </si>
  <si>
    <t>Eggenberger</t>
  </si>
  <si>
    <t>Kohler</t>
  </si>
  <si>
    <t>Ackermann</t>
  </si>
  <si>
    <t>Vetsch</t>
  </si>
  <si>
    <t>Stricker</t>
  </si>
  <si>
    <t>Zogg</t>
  </si>
  <si>
    <t>Manuel</t>
  </si>
  <si>
    <t>Stefan</t>
  </si>
  <si>
    <t>Kurt</t>
  </si>
  <si>
    <t>Marianne</t>
  </si>
  <si>
    <t>Silvia</t>
  </si>
  <si>
    <t>Hans</t>
  </si>
  <si>
    <t>Rabatt 1</t>
  </si>
  <si>
    <t>Rabatt 2</t>
  </si>
  <si>
    <t>V. P. Vertrieb</t>
  </si>
  <si>
    <t>Notenberechnung Weitsprung</t>
  </si>
  <si>
    <t>Notentabelle</t>
  </si>
  <si>
    <t>Weite</t>
  </si>
  <si>
    <t>Note</t>
  </si>
  <si>
    <t>Herren</t>
  </si>
  <si>
    <t>Damen</t>
  </si>
  <si>
    <t>Weite eingeben</t>
  </si>
  <si>
    <t>Note Herren</t>
  </si>
  <si>
    <t>Note Damen</t>
  </si>
  <si>
    <t>Quelle: http://www.excelmexel.de und andere</t>
  </si>
  <si>
    <t>Anzahl</t>
  </si>
  <si>
    <t>Artikel</t>
  </si>
  <si>
    <t>Einzelpreis</t>
  </si>
  <si>
    <t>Stöcke</t>
  </si>
  <si>
    <t>Bindung</t>
  </si>
  <si>
    <t>Caving-Skis</t>
  </si>
  <si>
    <t>Prozente</t>
  </si>
  <si>
    <t>Endbetrag</t>
  </si>
  <si>
    <t>Handschuhe</t>
  </si>
  <si>
    <t>Rabatte in Prozent</t>
  </si>
  <si>
    <t>Stammkunden</t>
  </si>
  <si>
    <t>Sportlehrer</t>
  </si>
  <si>
    <t>Skilehrer</t>
  </si>
  <si>
    <t>Rechnung</t>
  </si>
  <si>
    <t>Status wählen:</t>
  </si>
  <si>
    <t>Total</t>
  </si>
  <si>
    <t>Einkäufe ab</t>
  </si>
  <si>
    <t>ab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</si>
</sst>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#,##0.00\ &quot;€&quot;;[Red]\-#,##0.00\ &quot;€&quot;"/>
    <numFmt numFmtId="165" formatCode="[&gt;1000]0.00,&quot; km&quot;;0.00&quot; m&quot;"/>
    <numFmt numFmtId="166" formatCode="0&quot;° C&quot;"/>
    <numFmt numFmtId="167" formatCode="0&quot; m²&quot;"/>
    <numFmt numFmtId="168" formatCode="0&quot; m³&quot;"/>
    <numFmt numFmtId="169" formatCode="[=1]&quot; 1 Tag&quot;;0&quot; Tage&quot;"/>
    <numFmt numFmtId="170" formatCode="&quot;Ø &quot;General"/>
    <numFmt numFmtId="171" formatCode="_ [$CHF]\ * #,##0.00_ ;_ [$CHF]\ * \-#,##0.00_ ;_ [$CHF]\ * &quot;-&quot;??_ ;_ @_ "/>
    <numFmt numFmtId="172" formatCode="&quot;SFr.&quot;\ #,##0.00"/>
    <numFmt numFmtId="173" formatCode="0.0%"/>
  </numFmts>
  <fonts count="35">
    <font>
      <sz val="10"/>
      <name val="Arial"/>
    </font>
    <font>
      <sz val="10"/>
      <name val="Arial"/>
      <family val="2"/>
    </font>
    <font>
      <sz val="11"/>
      <color indexed="62"/>
      <name val="Calibri"/>
      <family val="2"/>
    </font>
    <font>
      <b/>
      <sz val="18"/>
      <color indexed="62"/>
      <name val="Cambria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7"/>
      <name val="Calibri"/>
      <family val="2"/>
    </font>
    <font>
      <sz val="11"/>
      <color indexed="16"/>
      <name val="Calibri"/>
      <family val="2"/>
    </font>
    <font>
      <sz val="11"/>
      <color indexed="60"/>
      <name val="Calibri"/>
      <family val="2"/>
    </font>
    <font>
      <b/>
      <sz val="11"/>
      <color indexed="8"/>
      <name val="Calibri"/>
      <family val="2"/>
    </font>
    <font>
      <b/>
      <sz val="11"/>
      <color indexed="63"/>
      <name val="Calibri"/>
      <family val="2"/>
    </font>
    <font>
      <b/>
      <sz val="11"/>
      <color indexed="53"/>
      <name val="Calibri"/>
      <family val="2"/>
    </font>
    <font>
      <sz val="11"/>
      <color indexed="53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sz val="10"/>
      <name val="Arial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b/>
      <sz val="12"/>
      <color rgb="FFFFFFFF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i/>
      <sz val="12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b/>
      <sz val="14"/>
      <color indexed="12"/>
      <name val="Calibri"/>
      <family val="2"/>
      <scheme val="minor"/>
    </font>
    <font>
      <sz val="10"/>
      <color indexed="10"/>
      <name val="Calibri"/>
      <family val="2"/>
      <scheme val="minor"/>
    </font>
    <font>
      <b/>
      <sz val="10"/>
      <color indexed="12"/>
      <name val="Calibri"/>
      <family val="2"/>
      <scheme val="minor"/>
    </font>
    <font>
      <b/>
      <sz val="10"/>
      <name val="Calibri"/>
      <family val="2"/>
      <scheme val="minor"/>
    </font>
    <font>
      <b/>
      <sz val="14"/>
      <color indexed="10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9" tint="-0.499984740745262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7">
    <fill>
      <patternFill patternType="none"/>
    </fill>
    <fill>
      <patternFill patternType="gray125"/>
    </fill>
    <fill>
      <patternFill patternType="solid">
        <fgColor indexed="54"/>
        <bgColor indexed="54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25"/>
        <bgColor indexed="25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42"/>
        <bgColor indexed="42"/>
      </patternFill>
    </fill>
    <fill>
      <patternFill patternType="solid">
        <fgColor indexed="49"/>
        <bgColor indexed="49"/>
      </patternFill>
    </fill>
    <fill>
      <patternFill patternType="solid">
        <fgColor indexed="27"/>
        <bgColor indexed="27"/>
      </patternFill>
    </fill>
    <fill>
      <patternFill patternType="solid">
        <fgColor indexed="52"/>
        <bgColor indexed="52"/>
      </patternFill>
    </fill>
    <fill>
      <patternFill patternType="solid">
        <fgColor indexed="47"/>
        <bgColor indexed="47"/>
      </patternFill>
    </fill>
    <fill>
      <patternFill patternType="solid">
        <fgColor indexed="9"/>
        <bgColor indexed="9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43"/>
        <bgColor indexed="43"/>
      </patternFill>
    </fill>
    <fill>
      <patternFill patternType="solid">
        <fgColor indexed="45"/>
        <bgColor indexed="45"/>
      </patternFill>
    </fill>
    <fill>
      <patternFill patternType="solid">
        <fgColor rgb="FFFFFF0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6B82B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54"/>
      </top>
      <bottom style="double">
        <color indexed="5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2">
    <xf numFmtId="0" fontId="0" fillId="0" borderId="0"/>
    <xf numFmtId="0" fontId="17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8" fillId="6" borderId="0" applyNumberFormat="0" applyBorder="0" applyAlignment="0" applyProtection="0"/>
    <xf numFmtId="0" fontId="18" fillId="9" borderId="0" applyNumberFormat="0" applyBorder="0" applyAlignment="0" applyProtection="0"/>
    <xf numFmtId="0" fontId="17" fillId="7" borderId="0" applyNumberFormat="0" applyBorder="0" applyAlignment="0" applyProtection="0"/>
    <xf numFmtId="0" fontId="17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12" borderId="0" applyNumberFormat="0" applyBorder="0" applyAlignment="0" applyProtection="0"/>
    <xf numFmtId="0" fontId="18" fillId="6" borderId="0" applyNumberFormat="0" applyBorder="0" applyAlignment="0" applyProtection="0"/>
    <xf numFmtId="0" fontId="18" fillId="13" borderId="0" applyNumberFormat="0" applyBorder="0" applyAlignment="0" applyProtection="0"/>
    <xf numFmtId="0" fontId="17" fillId="13" borderId="0" applyNumberFormat="0" applyBorder="0" applyAlignment="0" applyProtection="0"/>
    <xf numFmtId="0" fontId="11" fillId="14" borderId="1" applyNumberFormat="0" applyAlignment="0" applyProtection="0"/>
    <xf numFmtId="0" fontId="12" fillId="14" borderId="2" applyNumberFormat="0" applyAlignment="0" applyProtection="0"/>
    <xf numFmtId="0" fontId="3" fillId="0" borderId="0" applyNumberFormat="0" applyFill="0" applyBorder="0" applyAlignment="0" applyProtection="0"/>
    <xf numFmtId="170" fontId="16" fillId="0" borderId="0" applyFont="0" applyFill="0" applyBorder="0" applyAlignment="0" applyProtection="0"/>
    <xf numFmtId="0" fontId="2" fillId="13" borderId="2" applyNumberFormat="0" applyAlignment="0" applyProtection="0"/>
    <xf numFmtId="0" fontId="10" fillId="0" borderId="3" applyNumberFormat="0" applyFill="0" applyAlignment="0" applyProtection="0"/>
    <xf numFmtId="166" fontId="2" fillId="13" borderId="2" applyFont="0" applyFill="0" applyBorder="0" applyAlignment="0" applyProtection="0"/>
    <xf numFmtId="0" fontId="7" fillId="9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165" fontId="1" fillId="0" borderId="0"/>
    <xf numFmtId="168" fontId="1" fillId="0" borderId="0"/>
    <xf numFmtId="0" fontId="9" fillId="18" borderId="0" applyNumberFormat="0" applyBorder="0" applyAlignment="0" applyProtection="0"/>
    <xf numFmtId="0" fontId="16" fillId="6" borderId="4" applyNumberFormat="0" applyFont="0" applyAlignment="0" applyProtection="0"/>
    <xf numFmtId="167" fontId="1" fillId="0" borderId="0"/>
    <xf numFmtId="0" fontId="8" fillId="19" borderId="0" applyNumberFormat="0" applyBorder="0" applyAlignment="0" applyProtection="0"/>
    <xf numFmtId="169" fontId="16" fillId="0" borderId="0" applyFont="0" applyFill="0" applyBorder="0" applyAlignment="0" applyProtection="0"/>
    <xf numFmtId="0" fontId="4" fillId="0" borderId="5" applyNumberFormat="0" applyFill="0" applyAlignment="0" applyProtection="0"/>
    <xf numFmtId="0" fontId="5" fillId="0" borderId="6" applyNumberFormat="0" applyFill="0" applyAlignment="0" applyProtection="0"/>
    <xf numFmtId="0" fontId="6" fillId="0" borderId="7" applyNumberFormat="0" applyFill="0" applyAlignment="0" applyProtection="0"/>
    <xf numFmtId="0" fontId="6" fillId="0" borderId="0" applyNumberFormat="0" applyFill="0" applyBorder="0" applyAlignment="0" applyProtection="0"/>
    <xf numFmtId="0" fontId="13" fillId="0" borderId="8" applyNumberFormat="0" applyFill="0" applyAlignment="0" applyProtection="0"/>
    <xf numFmtId="0" fontId="15" fillId="0" borderId="0" applyNumberFormat="0" applyFill="0" applyBorder="0" applyAlignment="0" applyProtection="0"/>
    <xf numFmtId="0" fontId="14" fillId="8" borderId="9" applyNumberFormat="0" applyAlignment="0" applyProtection="0"/>
    <xf numFmtId="9" fontId="23" fillId="0" borderId="0" applyFont="0" applyFill="0" applyBorder="0" applyAlignment="0" applyProtection="0"/>
    <xf numFmtId="0" fontId="1" fillId="0" borderId="0"/>
  </cellStyleXfs>
  <cellXfs count="81">
    <xf numFmtId="0" fontId="0" fillId="0" borderId="0" xfId="0"/>
    <xf numFmtId="0" fontId="19" fillId="22" borderId="0" xfId="0" applyFont="1" applyFill="1" applyAlignment="1">
      <alignment horizontal="left"/>
    </xf>
    <xf numFmtId="0" fontId="20" fillId="0" borderId="0" xfId="0" applyFont="1"/>
    <xf numFmtId="0" fontId="20" fillId="0" borderId="0" xfId="0" applyFont="1" applyAlignment="1">
      <alignment horizontal="left" wrapText="1"/>
    </xf>
    <xf numFmtId="171" fontId="20" fillId="0" borderId="0" xfId="0" applyNumberFormat="1" applyFont="1" applyAlignment="1">
      <alignment wrapText="1"/>
    </xf>
    <xf numFmtId="9" fontId="20" fillId="0" borderId="0" xfId="0" applyNumberFormat="1" applyFont="1" applyAlignment="1">
      <alignment horizontal="right" wrapText="1"/>
    </xf>
    <xf numFmtId="0" fontId="20" fillId="0" borderId="0" xfId="0" applyFont="1" applyAlignment="1">
      <alignment horizontal="left"/>
    </xf>
    <xf numFmtId="169" fontId="20" fillId="0" borderId="0" xfId="0" applyNumberFormat="1" applyFont="1"/>
    <xf numFmtId="0" fontId="21" fillId="0" borderId="0" xfId="0" applyFont="1"/>
    <xf numFmtId="170" fontId="21" fillId="0" borderId="0" xfId="0" applyNumberFormat="1" applyFont="1"/>
    <xf numFmtId="0" fontId="20" fillId="20" borderId="0" xfId="0" applyFont="1" applyFill="1"/>
    <xf numFmtId="10" fontId="20" fillId="0" borderId="0" xfId="0" applyNumberFormat="1" applyFont="1"/>
    <xf numFmtId="166" fontId="20" fillId="0" borderId="0" xfId="31" applyFont="1" applyFill="1" applyBorder="1"/>
    <xf numFmtId="0" fontId="21" fillId="0" borderId="0" xfId="0" applyFont="1" applyAlignment="1">
      <alignment horizontal="left" wrapText="1"/>
    </xf>
    <xf numFmtId="164" fontId="20" fillId="0" borderId="0" xfId="0" applyNumberFormat="1" applyFont="1"/>
    <xf numFmtId="0" fontId="20" fillId="21" borderId="0" xfId="0" applyFont="1" applyFill="1" applyAlignment="1">
      <alignment horizontal="left" vertical="top"/>
    </xf>
    <xf numFmtId="0" fontId="19" fillId="22" borderId="0" xfId="0" applyFont="1" applyFill="1"/>
    <xf numFmtId="14" fontId="20" fillId="21" borderId="0" xfId="0" applyNumberFormat="1" applyFont="1" applyFill="1" applyAlignment="1">
      <alignment horizontal="center" vertical="top"/>
    </xf>
    <xf numFmtId="0" fontId="20" fillId="21" borderId="0" xfId="0" applyFont="1" applyFill="1" applyAlignment="1">
      <alignment horizontal="center" vertical="top"/>
    </xf>
    <xf numFmtId="171" fontId="20" fillId="23" borderId="10" xfId="0" applyNumberFormat="1" applyFont="1" applyFill="1" applyBorder="1" applyAlignment="1">
      <alignment wrapText="1"/>
    </xf>
    <xf numFmtId="0" fontId="22" fillId="0" borderId="0" xfId="0" applyFont="1"/>
    <xf numFmtId="0" fontId="19" fillId="22" borderId="0" xfId="0" applyFont="1" applyFill="1" applyAlignment="1">
      <alignment horizontal="center"/>
    </xf>
    <xf numFmtId="9" fontId="20" fillId="0" borderId="0" xfId="0" applyNumberFormat="1" applyFont="1" applyAlignment="1">
      <alignment horizontal="center"/>
    </xf>
    <xf numFmtId="0" fontId="20" fillId="0" borderId="0" xfId="0" applyFont="1" applyAlignment="1">
      <alignment horizontal="center"/>
    </xf>
    <xf numFmtId="0" fontId="20" fillId="23" borderId="10" xfId="0" applyFont="1" applyFill="1" applyBorder="1" applyAlignment="1">
      <alignment wrapText="1"/>
    </xf>
    <xf numFmtId="0" fontId="24" fillId="0" borderId="0" xfId="51" applyFont="1"/>
    <xf numFmtId="0" fontId="25" fillId="0" borderId="0" xfId="51" applyFont="1"/>
    <xf numFmtId="0" fontId="21" fillId="0" borderId="0" xfId="51" applyFont="1"/>
    <xf numFmtId="0" fontId="20" fillId="0" borderId="0" xfId="51" applyFont="1"/>
    <xf numFmtId="0" fontId="26" fillId="0" borderId="0" xfId="51" applyFont="1"/>
    <xf numFmtId="0" fontId="28" fillId="0" borderId="0" xfId="51" applyFont="1" applyAlignment="1">
      <alignment horizontal="center"/>
    </xf>
    <xf numFmtId="0" fontId="28" fillId="0" borderId="0" xfId="51" applyFont="1" applyAlignment="1">
      <alignment horizontal="center" vertical="center"/>
    </xf>
    <xf numFmtId="0" fontId="24" fillId="0" borderId="0" xfId="51" applyFont="1" applyAlignment="1">
      <alignment horizontal="center" vertical="center"/>
    </xf>
    <xf numFmtId="0" fontId="24" fillId="0" borderId="0" xfId="51" applyFont="1" applyAlignment="1">
      <alignment horizontal="center"/>
    </xf>
    <xf numFmtId="0" fontId="24" fillId="0" borderId="12" xfId="51" applyFont="1" applyBorder="1" applyAlignment="1">
      <alignment horizontal="center"/>
    </xf>
    <xf numFmtId="0" fontId="24" fillId="0" borderId="13" xfId="51" applyFont="1" applyBorder="1" applyAlignment="1">
      <alignment horizontal="center"/>
    </xf>
    <xf numFmtId="0" fontId="24" fillId="0" borderId="14" xfId="51" applyFont="1" applyBorder="1" applyAlignment="1">
      <alignment horizontal="center"/>
    </xf>
    <xf numFmtId="0" fontId="24" fillId="0" borderId="16" xfId="51" applyFont="1" applyBorder="1" applyAlignment="1">
      <alignment horizontal="center"/>
    </xf>
    <xf numFmtId="0" fontId="24" fillId="0" borderId="17" xfId="51" applyFont="1" applyBorder="1" applyAlignment="1">
      <alignment horizontal="center"/>
    </xf>
    <xf numFmtId="0" fontId="24" fillId="0" borderId="18" xfId="51" applyFont="1" applyBorder="1" applyAlignment="1">
      <alignment horizontal="center"/>
    </xf>
    <xf numFmtId="0" fontId="24" fillId="0" borderId="18" xfId="51" applyFont="1" applyBorder="1"/>
    <xf numFmtId="0" fontId="24" fillId="0" borderId="20" xfId="51" applyFont="1" applyBorder="1" applyAlignment="1">
      <alignment horizontal="center"/>
    </xf>
    <xf numFmtId="0" fontId="24" fillId="0" borderId="21" xfId="51" applyFont="1" applyBorder="1" applyAlignment="1">
      <alignment horizontal="center"/>
    </xf>
    <xf numFmtId="0" fontId="24" fillId="0" borderId="22" xfId="51" applyFont="1" applyBorder="1"/>
    <xf numFmtId="0" fontId="29" fillId="0" borderId="0" xfId="51" applyFont="1" applyAlignment="1">
      <alignment horizontal="center" vertical="center"/>
    </xf>
    <xf numFmtId="0" fontId="24" fillId="0" borderId="0" xfId="0" applyFont="1"/>
    <xf numFmtId="0" fontId="24" fillId="0" borderId="10" xfId="51" applyFont="1" applyBorder="1"/>
    <xf numFmtId="0" fontId="24" fillId="0" borderId="10" xfId="51" applyFont="1" applyBorder="1" applyAlignment="1">
      <alignment horizontal="right"/>
    </xf>
    <xf numFmtId="171" fontId="24" fillId="0" borderId="10" xfId="51" applyNumberFormat="1" applyFont="1" applyBorder="1"/>
    <xf numFmtId="171" fontId="24" fillId="0" borderId="10" xfId="51" applyNumberFormat="1" applyFont="1" applyBorder="1" applyAlignment="1">
      <alignment horizontal="right"/>
    </xf>
    <xf numFmtId="0" fontId="24" fillId="24" borderId="10" xfId="51" applyFont="1" applyFill="1" applyBorder="1"/>
    <xf numFmtId="0" fontId="28" fillId="0" borderId="0" xfId="0" applyFont="1"/>
    <xf numFmtId="0" fontId="32" fillId="0" borderId="0" xfId="51" applyFont="1" applyAlignment="1">
      <alignment horizontal="right"/>
    </xf>
    <xf numFmtId="0" fontId="24" fillId="0" borderId="0" xfId="0" applyFont="1" applyAlignment="1">
      <alignment vertical="center"/>
    </xf>
    <xf numFmtId="0" fontId="28" fillId="0" borderId="0" xfId="51" applyFont="1"/>
    <xf numFmtId="0" fontId="24" fillId="0" borderId="0" xfId="51" applyFont="1" applyAlignment="1">
      <alignment vertical="center"/>
    </xf>
    <xf numFmtId="171" fontId="24" fillId="0" borderId="0" xfId="51" applyNumberFormat="1" applyFont="1" applyAlignment="1">
      <alignment vertical="center"/>
    </xf>
    <xf numFmtId="172" fontId="24" fillId="0" borderId="0" xfId="51" applyNumberFormat="1" applyFont="1" applyAlignment="1">
      <alignment vertical="center"/>
    </xf>
    <xf numFmtId="0" fontId="28" fillId="0" borderId="10" xfId="51" applyFont="1" applyBorder="1"/>
    <xf numFmtId="0" fontId="24" fillId="0" borderId="10" xfId="51" applyFont="1" applyBorder="1" applyAlignment="1">
      <alignment horizontal="center" vertical="center"/>
    </xf>
    <xf numFmtId="0" fontId="24" fillId="0" borderId="10" xfId="51" applyFont="1" applyBorder="1" applyAlignment="1">
      <alignment vertical="center"/>
    </xf>
    <xf numFmtId="171" fontId="24" fillId="0" borderId="10" xfId="51" applyNumberFormat="1" applyFont="1" applyBorder="1" applyAlignment="1">
      <alignment vertical="center"/>
    </xf>
    <xf numFmtId="0" fontId="28" fillId="0" borderId="10" xfId="51" applyFont="1" applyBorder="1" applyAlignment="1">
      <alignment horizontal="center"/>
    </xf>
    <xf numFmtId="0" fontId="28" fillId="24" borderId="10" xfId="51" applyFont="1" applyFill="1" applyBorder="1"/>
    <xf numFmtId="0" fontId="30" fillId="0" borderId="0" xfId="0" applyFont="1"/>
    <xf numFmtId="171" fontId="24" fillId="26" borderId="10" xfId="51" applyNumberFormat="1" applyFont="1" applyFill="1" applyBorder="1" applyAlignment="1">
      <alignment vertical="center"/>
    </xf>
    <xf numFmtId="171" fontId="24" fillId="0" borderId="0" xfId="0" applyNumberFormat="1" applyFont="1"/>
    <xf numFmtId="171" fontId="24" fillId="26" borderId="24" xfId="51" applyNumberFormat="1" applyFont="1" applyFill="1" applyBorder="1" applyAlignment="1">
      <alignment vertical="center"/>
    </xf>
    <xf numFmtId="171" fontId="28" fillId="26" borderId="10" xfId="51" applyNumberFormat="1" applyFont="1" applyFill="1" applyBorder="1" applyAlignment="1">
      <alignment vertical="center"/>
    </xf>
    <xf numFmtId="9" fontId="24" fillId="25" borderId="10" xfId="50" applyFont="1" applyFill="1" applyBorder="1" applyAlignment="1">
      <alignment horizontal="center" vertical="center"/>
    </xf>
    <xf numFmtId="173" fontId="24" fillId="0" borderId="10" xfId="50" applyNumberFormat="1" applyFont="1" applyBorder="1"/>
    <xf numFmtId="173" fontId="24" fillId="0" borderId="0" xfId="0" applyNumberFormat="1" applyFont="1"/>
    <xf numFmtId="173" fontId="24" fillId="25" borderId="23" xfId="50" applyNumberFormat="1" applyFont="1" applyFill="1" applyBorder="1"/>
    <xf numFmtId="171" fontId="28" fillId="23" borderId="10" xfId="51" applyNumberFormat="1" applyFont="1" applyFill="1" applyBorder="1" applyAlignment="1">
      <alignment vertical="center"/>
    </xf>
    <xf numFmtId="0" fontId="27" fillId="0" borderId="0" xfId="51" applyFont="1" applyAlignment="1">
      <alignment horizontal="center"/>
    </xf>
    <xf numFmtId="2" fontId="25" fillId="0" borderId="11" xfId="51" applyNumberFormat="1" applyFont="1" applyBorder="1" applyAlignment="1">
      <alignment horizontal="center" vertical="center"/>
    </xf>
    <xf numFmtId="2" fontId="25" fillId="0" borderId="15" xfId="51" applyNumberFormat="1" applyFont="1" applyBorder="1" applyAlignment="1">
      <alignment horizontal="center" vertical="center"/>
    </xf>
    <xf numFmtId="2" fontId="25" fillId="0" borderId="19" xfId="51" applyNumberFormat="1" applyFont="1" applyBorder="1" applyAlignment="1">
      <alignment horizontal="center" vertical="center"/>
    </xf>
    <xf numFmtId="0" fontId="31" fillId="0" borderId="11" xfId="51" applyFont="1" applyBorder="1" applyAlignment="1">
      <alignment horizontal="center" vertical="center"/>
    </xf>
    <xf numFmtId="0" fontId="31" fillId="0" borderId="15" xfId="51" applyFont="1" applyBorder="1" applyAlignment="1">
      <alignment horizontal="center" vertical="center"/>
    </xf>
    <xf numFmtId="0" fontId="31" fillId="0" borderId="19" xfId="51" applyFont="1" applyBorder="1" applyAlignment="1">
      <alignment horizontal="center" vertical="center"/>
    </xf>
  </cellXfs>
  <cellStyles count="52">
    <cellStyle name="Akzent1" xfId="1" builtinId="29" customBuiltin="1"/>
    <cellStyle name="Akzent1 - 20%" xfId="2" xr:uid="{00000000-0005-0000-0000-000001000000}"/>
    <cellStyle name="Akzent1 - 40%" xfId="3" xr:uid="{00000000-0005-0000-0000-000002000000}"/>
    <cellStyle name="Akzent1 - 60%" xfId="4" xr:uid="{00000000-0005-0000-0000-000003000000}"/>
    <cellStyle name="Akzent2" xfId="5" builtinId="33" customBuiltin="1"/>
    <cellStyle name="Akzent2 - 20%" xfId="6" xr:uid="{00000000-0005-0000-0000-000005000000}"/>
    <cellStyle name="Akzent2 - 40%" xfId="7" xr:uid="{00000000-0005-0000-0000-000006000000}"/>
    <cellStyle name="Akzent2 - 60%" xfId="8" xr:uid="{00000000-0005-0000-0000-000007000000}"/>
    <cellStyle name="Akzent3" xfId="9" builtinId="37" customBuiltin="1"/>
    <cellStyle name="Akzent3 - 20%" xfId="10" xr:uid="{00000000-0005-0000-0000-000009000000}"/>
    <cellStyle name="Akzent3 - 40%" xfId="11" xr:uid="{00000000-0005-0000-0000-00000A000000}"/>
    <cellStyle name="Akzent3 - 60%" xfId="12" xr:uid="{00000000-0005-0000-0000-00000B000000}"/>
    <cellStyle name="Akzent4" xfId="13" builtinId="41" customBuiltin="1"/>
    <cellStyle name="Akzent4 - 20%" xfId="14" xr:uid="{00000000-0005-0000-0000-00000D000000}"/>
    <cellStyle name="Akzent4 - 40%" xfId="15" xr:uid="{00000000-0005-0000-0000-00000E000000}"/>
    <cellStyle name="Akzent4 - 60%" xfId="16" xr:uid="{00000000-0005-0000-0000-00000F000000}"/>
    <cellStyle name="Akzent5" xfId="17" builtinId="45" customBuiltin="1"/>
    <cellStyle name="Akzent5 - 20%" xfId="18" xr:uid="{00000000-0005-0000-0000-000011000000}"/>
    <cellStyle name="Akzent5 - 40%" xfId="19" xr:uid="{00000000-0005-0000-0000-000012000000}"/>
    <cellStyle name="Akzent5 - 60%" xfId="20" xr:uid="{00000000-0005-0000-0000-000013000000}"/>
    <cellStyle name="Akzent6" xfId="21" builtinId="49" customBuiltin="1"/>
    <cellStyle name="Akzent6 - 20%" xfId="22" xr:uid="{00000000-0005-0000-0000-000015000000}"/>
    <cellStyle name="Akzent6 - 40%" xfId="23" xr:uid="{00000000-0005-0000-0000-000016000000}"/>
    <cellStyle name="Akzent6 - 60%" xfId="24" xr:uid="{00000000-0005-0000-0000-000017000000}"/>
    <cellStyle name="Ausgabe" xfId="25" builtinId="21" customBuiltin="1"/>
    <cellStyle name="Berechnung" xfId="26" builtinId="22" customBuiltin="1"/>
    <cellStyle name="Blattüberschrift" xfId="27" xr:uid="{00000000-0005-0000-0000-00001A000000}"/>
    <cellStyle name="Durchschnitt" xfId="28" xr:uid="{00000000-0005-0000-0000-00001B000000}"/>
    <cellStyle name="Eingabe" xfId="29" builtinId="20" customBuiltin="1"/>
    <cellStyle name="Ergebnis" xfId="30" builtinId="25" customBuiltin="1"/>
    <cellStyle name="Grad Celsius" xfId="31" xr:uid="{00000000-0005-0000-0000-00001E000000}"/>
    <cellStyle name="Gut" xfId="32" builtinId="26" customBuiltin="1"/>
    <cellStyle name="Hervorhebung 1" xfId="33" xr:uid="{00000000-0005-0000-0000-000020000000}"/>
    <cellStyle name="Hervorhebung 2" xfId="34" xr:uid="{00000000-0005-0000-0000-000021000000}"/>
    <cellStyle name="Hervorhebung 3" xfId="35" xr:uid="{00000000-0005-0000-0000-000022000000}"/>
    <cellStyle name="km/m" xfId="36" xr:uid="{00000000-0005-0000-0000-000023000000}"/>
    <cellStyle name="kubikmeter" xfId="37" xr:uid="{00000000-0005-0000-0000-000024000000}"/>
    <cellStyle name="Neutral" xfId="38" builtinId="28" customBuiltin="1"/>
    <cellStyle name="Notiz" xfId="39" builtinId="10" customBuiltin="1"/>
    <cellStyle name="Prozent" xfId="50" builtinId="5"/>
    <cellStyle name="Quadratmeter" xfId="40" xr:uid="{00000000-0005-0000-0000-000028000000}"/>
    <cellStyle name="Schlecht" xfId="41" builtinId="27" customBuiltin="1"/>
    <cellStyle name="Standard" xfId="0" builtinId="0"/>
    <cellStyle name="Standard 2" xfId="51" xr:uid="{00000000-0005-0000-0000-00002B000000}"/>
    <cellStyle name="Tag/Tage" xfId="42" xr:uid="{00000000-0005-0000-0000-00002C000000}"/>
    <cellStyle name="Überschrift 1" xfId="43" builtinId="16" customBuiltin="1"/>
    <cellStyle name="Überschrift 2" xfId="44" builtinId="17" customBuiltin="1"/>
    <cellStyle name="Überschrift 3" xfId="45" builtinId="18" customBuiltin="1"/>
    <cellStyle name="Überschrift 4" xfId="46" builtinId="19" customBuiltin="1"/>
    <cellStyle name="Verknüpfte Zelle" xfId="47" builtinId="24" customBuiltin="1"/>
    <cellStyle name="Warnender Text" xfId="48" builtinId="11" customBuiltin="1"/>
    <cellStyle name="Zelle prüfen" xfId="49" xr:uid="{00000000-0005-0000-0000-000033000000}"/>
  </cellStyles>
  <dxfs count="21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12</xdr:row>
      <xdr:rowOff>190500</xdr:rowOff>
    </xdr:from>
    <xdr:to>
      <xdr:col>10</xdr:col>
      <xdr:colOff>0</xdr:colOff>
      <xdr:row>17</xdr:row>
      <xdr:rowOff>190500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5463540" y="2567940"/>
          <a:ext cx="3169920" cy="990600"/>
        </a:xfrm>
        <a:prstGeom prst="rect">
          <a:avLst/>
        </a:prstGeom>
        <a:gradFill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5400000" scaled="0"/>
        </a:gra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de-DE" sz="1200" b="1"/>
            <a:t>Aufgabe 2</a:t>
          </a:r>
          <a:endParaRPr lang="de-DE" sz="1200"/>
        </a:p>
        <a:p>
          <a:r>
            <a:rPr lang="de-DE" sz="1200"/>
            <a:t>Wenn ein Artikel teurer als CHF 20.00 ist, </a:t>
          </a:r>
        </a:p>
        <a:p>
          <a:r>
            <a:rPr lang="de-DE" sz="1200"/>
            <a:t>gilt Rabatt 2, sonst Rabatt 1. </a:t>
          </a:r>
        </a:p>
        <a:p>
          <a:br>
            <a:rPr lang="de-DE" sz="1200"/>
          </a:br>
          <a:r>
            <a:rPr lang="de-DE" sz="1200"/>
            <a:t>Bestimmen Sie den Endpreis!</a:t>
          </a:r>
        </a:p>
      </xdr:txBody>
    </xdr:sp>
    <xdr:clientData/>
  </xdr:twoCellAnchor>
  <xdr:twoCellAnchor>
    <xdr:from>
      <xdr:col>6</xdr:col>
      <xdr:colOff>19050</xdr:colOff>
      <xdr:row>27</xdr:row>
      <xdr:rowOff>19050</xdr:rowOff>
    </xdr:from>
    <xdr:to>
      <xdr:col>11</xdr:col>
      <xdr:colOff>19050</xdr:colOff>
      <xdr:row>39</xdr:row>
      <xdr:rowOff>19050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6883400" y="5334000"/>
          <a:ext cx="4032250" cy="2362200"/>
        </a:xfrm>
        <a:prstGeom prst="rect">
          <a:avLst/>
        </a:prstGeom>
        <a:gradFill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5400000" scaled="0"/>
        </a:gra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de-DE" sz="1200" b="1"/>
            <a:t>Aufgabe</a:t>
          </a:r>
          <a:r>
            <a:rPr lang="de-DE" sz="1200" b="1" baseline="0"/>
            <a:t> 3</a:t>
          </a:r>
          <a:endParaRPr lang="de-DE" sz="1200" b="1"/>
        </a:p>
        <a:p>
          <a:r>
            <a:rPr lang="de-DE" sz="1200"/>
            <a:t>In Zelle B39 werden Personalnummern eingegeben.</a:t>
          </a:r>
          <a:br>
            <a:rPr lang="de-DE" sz="1200"/>
          </a:br>
          <a:r>
            <a:rPr lang="de-DE" sz="1200"/>
            <a:t>Erzeugen Sie in der grauen Zelle eine Ausgabemeldung in der Form</a:t>
          </a:r>
          <a:br>
            <a:rPr lang="de-DE" sz="1200"/>
          </a:br>
          <a:r>
            <a:rPr lang="de-DE" sz="1200"/>
            <a:t>	"Manuel Eggenberger ist im Vertrieb"</a:t>
          </a:r>
        </a:p>
        <a:p>
          <a:endParaRPr lang="de-DE" sz="1200"/>
        </a:p>
        <a:p>
          <a:r>
            <a:rPr lang="de-DE" sz="1200"/>
            <a:t>Für den Fall, dass die Personalnummer nicht in der Liste steht, soll die Ausgabe lauten:</a:t>
          </a:r>
        </a:p>
        <a:p>
          <a:endParaRPr lang="de-DE" sz="1200"/>
        </a:p>
        <a:p>
          <a:r>
            <a:rPr lang="de-DE" sz="1200"/>
            <a:t>	"P.-Nr. x ist nicht vorhanden"</a:t>
          </a:r>
        </a:p>
        <a:p>
          <a:endParaRPr lang="de-DE" sz="1200"/>
        </a:p>
        <a:p>
          <a:r>
            <a:rPr lang="de-DE" sz="1200"/>
            <a:t>(für x die tatsächlich eingegebene Nummer ausgeben!)</a:t>
          </a:r>
        </a:p>
      </xdr:txBody>
    </xdr:sp>
    <xdr:clientData/>
  </xdr:twoCellAnchor>
  <xdr:twoCellAnchor>
    <xdr:from>
      <xdr:col>6</xdr:col>
      <xdr:colOff>0</xdr:colOff>
      <xdr:row>1</xdr:row>
      <xdr:rowOff>0</xdr:rowOff>
    </xdr:from>
    <xdr:to>
      <xdr:col>10</xdr:col>
      <xdr:colOff>0</xdr:colOff>
      <xdr:row>7</xdr:row>
      <xdr:rowOff>0</xdr:rowOff>
    </xdr:to>
    <xdr:sp macro="" textlink="">
      <xdr:nvSpPr>
        <xdr:cNvPr id="4" name="Textfeld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5463540" y="198120"/>
          <a:ext cx="3169920" cy="1188720"/>
        </a:xfrm>
        <a:prstGeom prst="rect">
          <a:avLst/>
        </a:prstGeom>
        <a:gradFill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5400000" scaled="0"/>
        </a:gra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de-DE" sz="1200" b="1"/>
            <a:t>Aufgabe 1</a:t>
          </a:r>
          <a:endParaRPr lang="de-DE" sz="1200"/>
        </a:p>
        <a:p>
          <a:r>
            <a:rPr lang="de-DE" sz="1200"/>
            <a:t>Geben Sie in Zelle B10 ein Element aus der Liste ein.</a:t>
          </a:r>
          <a:br>
            <a:rPr lang="de-DE" sz="1200"/>
          </a:br>
          <a:r>
            <a:rPr lang="de-DE" sz="1200"/>
            <a:t>Bestimmen Sie den Preis</a:t>
          </a:r>
          <a:r>
            <a:rPr lang="de-DE" sz="1200" baseline="0"/>
            <a:t> unter Berücksichtigung des angegebenen Rabattes.</a:t>
          </a:r>
          <a:r>
            <a:rPr lang="de-DE" sz="1200"/>
            <a:t>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L45"/>
  <sheetViews>
    <sheetView showGridLines="0" tabSelected="1" workbookViewId="0">
      <selection activeCell="E13" sqref="E13:E15"/>
    </sheetView>
  </sheetViews>
  <sheetFormatPr baseColWidth="10" defaultRowHeight="12.75"/>
  <cols>
    <col min="1" max="1" width="4.42578125" style="25" customWidth="1"/>
    <col min="2" max="2" width="9.42578125" style="25" customWidth="1"/>
    <col min="3" max="3" width="16.140625" style="25" customWidth="1"/>
    <col min="4" max="4" width="5.85546875" style="25" customWidth="1"/>
    <col min="5" max="5" width="15.7109375" style="25" customWidth="1"/>
    <col min="6" max="6" width="8.85546875" style="25" customWidth="1"/>
    <col min="7" max="7" width="13.28515625" style="25" customWidth="1"/>
    <col min="8" max="8" width="11.28515625" style="25" customWidth="1"/>
    <col min="9" max="9" width="9.85546875" style="25" customWidth="1"/>
    <col min="10" max="11" width="9.5703125" style="25" customWidth="1"/>
    <col min="12" max="12" width="13.42578125" style="25" customWidth="1"/>
    <col min="13" max="258" width="11.5703125" style="25"/>
    <col min="259" max="259" width="4.42578125" style="25" customWidth="1"/>
    <col min="260" max="260" width="9.42578125" style="25" customWidth="1"/>
    <col min="261" max="261" width="16.140625" style="25" customWidth="1"/>
    <col min="262" max="262" width="5.85546875" style="25" customWidth="1"/>
    <col min="263" max="263" width="15.7109375" style="25" customWidth="1"/>
    <col min="264" max="264" width="30.5703125" style="25" customWidth="1"/>
    <col min="265" max="265" width="9.85546875" style="25" customWidth="1"/>
    <col min="266" max="267" width="9.5703125" style="25" customWidth="1"/>
    <col min="268" max="268" width="13.42578125" style="25" customWidth="1"/>
    <col min="269" max="514" width="11.5703125" style="25"/>
    <col min="515" max="515" width="4.42578125" style="25" customWidth="1"/>
    <col min="516" max="516" width="9.42578125" style="25" customWidth="1"/>
    <col min="517" max="517" width="16.140625" style="25" customWidth="1"/>
    <col min="518" max="518" width="5.85546875" style="25" customWidth="1"/>
    <col min="519" max="519" width="15.7109375" style="25" customWidth="1"/>
    <col min="520" max="520" width="30.5703125" style="25" customWidth="1"/>
    <col min="521" max="521" width="9.85546875" style="25" customWidth="1"/>
    <col min="522" max="523" width="9.5703125" style="25" customWidth="1"/>
    <col min="524" max="524" width="13.42578125" style="25" customWidth="1"/>
    <col min="525" max="770" width="11.5703125" style="25"/>
    <col min="771" max="771" width="4.42578125" style="25" customWidth="1"/>
    <col min="772" max="772" width="9.42578125" style="25" customWidth="1"/>
    <col min="773" max="773" width="16.140625" style="25" customWidth="1"/>
    <col min="774" max="774" width="5.85546875" style="25" customWidth="1"/>
    <col min="775" max="775" width="15.7109375" style="25" customWidth="1"/>
    <col min="776" max="776" width="30.5703125" style="25" customWidth="1"/>
    <col min="777" max="777" width="9.85546875" style="25" customWidth="1"/>
    <col min="778" max="779" width="9.5703125" style="25" customWidth="1"/>
    <col min="780" max="780" width="13.42578125" style="25" customWidth="1"/>
    <col min="781" max="1026" width="11.5703125" style="25"/>
    <col min="1027" max="1027" width="4.42578125" style="25" customWidth="1"/>
    <col min="1028" max="1028" width="9.42578125" style="25" customWidth="1"/>
    <col min="1029" max="1029" width="16.140625" style="25" customWidth="1"/>
    <col min="1030" max="1030" width="5.85546875" style="25" customWidth="1"/>
    <col min="1031" max="1031" width="15.7109375" style="25" customWidth="1"/>
    <col min="1032" max="1032" width="30.5703125" style="25" customWidth="1"/>
    <col min="1033" max="1033" width="9.85546875" style="25" customWidth="1"/>
    <col min="1034" max="1035" width="9.5703125" style="25" customWidth="1"/>
    <col min="1036" max="1036" width="13.42578125" style="25" customWidth="1"/>
    <col min="1037" max="1282" width="11.5703125" style="25"/>
    <col min="1283" max="1283" width="4.42578125" style="25" customWidth="1"/>
    <col min="1284" max="1284" width="9.42578125" style="25" customWidth="1"/>
    <col min="1285" max="1285" width="16.140625" style="25" customWidth="1"/>
    <col min="1286" max="1286" width="5.85546875" style="25" customWidth="1"/>
    <col min="1287" max="1287" width="15.7109375" style="25" customWidth="1"/>
    <col min="1288" max="1288" width="30.5703125" style="25" customWidth="1"/>
    <col min="1289" max="1289" width="9.85546875" style="25" customWidth="1"/>
    <col min="1290" max="1291" width="9.5703125" style="25" customWidth="1"/>
    <col min="1292" max="1292" width="13.42578125" style="25" customWidth="1"/>
    <col min="1293" max="1538" width="11.5703125" style="25"/>
    <col min="1539" max="1539" width="4.42578125" style="25" customWidth="1"/>
    <col min="1540" max="1540" width="9.42578125" style="25" customWidth="1"/>
    <col min="1541" max="1541" width="16.140625" style="25" customWidth="1"/>
    <col min="1542" max="1542" width="5.85546875" style="25" customWidth="1"/>
    <col min="1543" max="1543" width="15.7109375" style="25" customWidth="1"/>
    <col min="1544" max="1544" width="30.5703125" style="25" customWidth="1"/>
    <col min="1545" max="1545" width="9.85546875" style="25" customWidth="1"/>
    <col min="1546" max="1547" width="9.5703125" style="25" customWidth="1"/>
    <col min="1548" max="1548" width="13.42578125" style="25" customWidth="1"/>
    <col min="1549" max="1794" width="11.5703125" style="25"/>
    <col min="1795" max="1795" width="4.42578125" style="25" customWidth="1"/>
    <col min="1796" max="1796" width="9.42578125" style="25" customWidth="1"/>
    <col min="1797" max="1797" width="16.140625" style="25" customWidth="1"/>
    <col min="1798" max="1798" width="5.85546875" style="25" customWidth="1"/>
    <col min="1799" max="1799" width="15.7109375" style="25" customWidth="1"/>
    <col min="1800" max="1800" width="30.5703125" style="25" customWidth="1"/>
    <col min="1801" max="1801" width="9.85546875" style="25" customWidth="1"/>
    <col min="1802" max="1803" width="9.5703125" style="25" customWidth="1"/>
    <col min="1804" max="1804" width="13.42578125" style="25" customWidth="1"/>
    <col min="1805" max="2050" width="11.5703125" style="25"/>
    <col min="2051" max="2051" width="4.42578125" style="25" customWidth="1"/>
    <col min="2052" max="2052" width="9.42578125" style="25" customWidth="1"/>
    <col min="2053" max="2053" width="16.140625" style="25" customWidth="1"/>
    <col min="2054" max="2054" width="5.85546875" style="25" customWidth="1"/>
    <col min="2055" max="2055" width="15.7109375" style="25" customWidth="1"/>
    <col min="2056" max="2056" width="30.5703125" style="25" customWidth="1"/>
    <col min="2057" max="2057" width="9.85546875" style="25" customWidth="1"/>
    <col min="2058" max="2059" width="9.5703125" style="25" customWidth="1"/>
    <col min="2060" max="2060" width="13.42578125" style="25" customWidth="1"/>
    <col min="2061" max="2306" width="11.5703125" style="25"/>
    <col min="2307" max="2307" width="4.42578125" style="25" customWidth="1"/>
    <col min="2308" max="2308" width="9.42578125" style="25" customWidth="1"/>
    <col min="2309" max="2309" width="16.140625" style="25" customWidth="1"/>
    <col min="2310" max="2310" width="5.85546875" style="25" customWidth="1"/>
    <col min="2311" max="2311" width="15.7109375" style="25" customWidth="1"/>
    <col min="2312" max="2312" width="30.5703125" style="25" customWidth="1"/>
    <col min="2313" max="2313" width="9.85546875" style="25" customWidth="1"/>
    <col min="2314" max="2315" width="9.5703125" style="25" customWidth="1"/>
    <col min="2316" max="2316" width="13.42578125" style="25" customWidth="1"/>
    <col min="2317" max="2562" width="11.5703125" style="25"/>
    <col min="2563" max="2563" width="4.42578125" style="25" customWidth="1"/>
    <col min="2564" max="2564" width="9.42578125" style="25" customWidth="1"/>
    <col min="2565" max="2565" width="16.140625" style="25" customWidth="1"/>
    <col min="2566" max="2566" width="5.85546875" style="25" customWidth="1"/>
    <col min="2567" max="2567" width="15.7109375" style="25" customWidth="1"/>
    <col min="2568" max="2568" width="30.5703125" style="25" customWidth="1"/>
    <col min="2569" max="2569" width="9.85546875" style="25" customWidth="1"/>
    <col min="2570" max="2571" width="9.5703125" style="25" customWidth="1"/>
    <col min="2572" max="2572" width="13.42578125" style="25" customWidth="1"/>
    <col min="2573" max="2818" width="11.5703125" style="25"/>
    <col min="2819" max="2819" width="4.42578125" style="25" customWidth="1"/>
    <col min="2820" max="2820" width="9.42578125" style="25" customWidth="1"/>
    <col min="2821" max="2821" width="16.140625" style="25" customWidth="1"/>
    <col min="2822" max="2822" width="5.85546875" style="25" customWidth="1"/>
    <col min="2823" max="2823" width="15.7109375" style="25" customWidth="1"/>
    <col min="2824" max="2824" width="30.5703125" style="25" customWidth="1"/>
    <col min="2825" max="2825" width="9.85546875" style="25" customWidth="1"/>
    <col min="2826" max="2827" width="9.5703125" style="25" customWidth="1"/>
    <col min="2828" max="2828" width="13.42578125" style="25" customWidth="1"/>
    <col min="2829" max="3074" width="11.5703125" style="25"/>
    <col min="3075" max="3075" width="4.42578125" style="25" customWidth="1"/>
    <col min="3076" max="3076" width="9.42578125" style="25" customWidth="1"/>
    <col min="3077" max="3077" width="16.140625" style="25" customWidth="1"/>
    <col min="3078" max="3078" width="5.85546875" style="25" customWidth="1"/>
    <col min="3079" max="3079" width="15.7109375" style="25" customWidth="1"/>
    <col min="3080" max="3080" width="30.5703125" style="25" customWidth="1"/>
    <col min="3081" max="3081" width="9.85546875" style="25" customWidth="1"/>
    <col min="3082" max="3083" width="9.5703125" style="25" customWidth="1"/>
    <col min="3084" max="3084" width="13.42578125" style="25" customWidth="1"/>
    <col min="3085" max="3330" width="11.5703125" style="25"/>
    <col min="3331" max="3331" width="4.42578125" style="25" customWidth="1"/>
    <col min="3332" max="3332" width="9.42578125" style="25" customWidth="1"/>
    <col min="3333" max="3333" width="16.140625" style="25" customWidth="1"/>
    <col min="3334" max="3334" width="5.85546875" style="25" customWidth="1"/>
    <col min="3335" max="3335" width="15.7109375" style="25" customWidth="1"/>
    <col min="3336" max="3336" width="30.5703125" style="25" customWidth="1"/>
    <col min="3337" max="3337" width="9.85546875" style="25" customWidth="1"/>
    <col min="3338" max="3339" width="9.5703125" style="25" customWidth="1"/>
    <col min="3340" max="3340" width="13.42578125" style="25" customWidth="1"/>
    <col min="3341" max="3586" width="11.5703125" style="25"/>
    <col min="3587" max="3587" width="4.42578125" style="25" customWidth="1"/>
    <col min="3588" max="3588" width="9.42578125" style="25" customWidth="1"/>
    <col min="3589" max="3589" width="16.140625" style="25" customWidth="1"/>
    <col min="3590" max="3590" width="5.85546875" style="25" customWidth="1"/>
    <col min="3591" max="3591" width="15.7109375" style="25" customWidth="1"/>
    <col min="3592" max="3592" width="30.5703125" style="25" customWidth="1"/>
    <col min="3593" max="3593" width="9.85546875" style="25" customWidth="1"/>
    <col min="3594" max="3595" width="9.5703125" style="25" customWidth="1"/>
    <col min="3596" max="3596" width="13.42578125" style="25" customWidth="1"/>
    <col min="3597" max="3842" width="11.5703125" style="25"/>
    <col min="3843" max="3843" width="4.42578125" style="25" customWidth="1"/>
    <col min="3844" max="3844" width="9.42578125" style="25" customWidth="1"/>
    <col min="3845" max="3845" width="16.140625" style="25" customWidth="1"/>
    <col min="3846" max="3846" width="5.85546875" style="25" customWidth="1"/>
    <col min="3847" max="3847" width="15.7109375" style="25" customWidth="1"/>
    <col min="3848" max="3848" width="30.5703125" style="25" customWidth="1"/>
    <col min="3849" max="3849" width="9.85546875" style="25" customWidth="1"/>
    <col min="3850" max="3851" width="9.5703125" style="25" customWidth="1"/>
    <col min="3852" max="3852" width="13.42578125" style="25" customWidth="1"/>
    <col min="3853" max="4098" width="11.5703125" style="25"/>
    <col min="4099" max="4099" width="4.42578125" style="25" customWidth="1"/>
    <col min="4100" max="4100" width="9.42578125" style="25" customWidth="1"/>
    <col min="4101" max="4101" width="16.140625" style="25" customWidth="1"/>
    <col min="4102" max="4102" width="5.85546875" style="25" customWidth="1"/>
    <col min="4103" max="4103" width="15.7109375" style="25" customWidth="1"/>
    <col min="4104" max="4104" width="30.5703125" style="25" customWidth="1"/>
    <col min="4105" max="4105" width="9.85546875" style="25" customWidth="1"/>
    <col min="4106" max="4107" width="9.5703125" style="25" customWidth="1"/>
    <col min="4108" max="4108" width="13.42578125" style="25" customWidth="1"/>
    <col min="4109" max="4354" width="11.5703125" style="25"/>
    <col min="4355" max="4355" width="4.42578125" style="25" customWidth="1"/>
    <col min="4356" max="4356" width="9.42578125" style="25" customWidth="1"/>
    <col min="4357" max="4357" width="16.140625" style="25" customWidth="1"/>
    <col min="4358" max="4358" width="5.85546875" style="25" customWidth="1"/>
    <col min="4359" max="4359" width="15.7109375" style="25" customWidth="1"/>
    <col min="4360" max="4360" width="30.5703125" style="25" customWidth="1"/>
    <col min="4361" max="4361" width="9.85546875" style="25" customWidth="1"/>
    <col min="4362" max="4363" width="9.5703125" style="25" customWidth="1"/>
    <col min="4364" max="4364" width="13.42578125" style="25" customWidth="1"/>
    <col min="4365" max="4610" width="11.5703125" style="25"/>
    <col min="4611" max="4611" width="4.42578125" style="25" customWidth="1"/>
    <col min="4612" max="4612" width="9.42578125" style="25" customWidth="1"/>
    <col min="4613" max="4613" width="16.140625" style="25" customWidth="1"/>
    <col min="4614" max="4614" width="5.85546875" style="25" customWidth="1"/>
    <col min="4615" max="4615" width="15.7109375" style="25" customWidth="1"/>
    <col min="4616" max="4616" width="30.5703125" style="25" customWidth="1"/>
    <col min="4617" max="4617" width="9.85546875" style="25" customWidth="1"/>
    <col min="4618" max="4619" width="9.5703125" style="25" customWidth="1"/>
    <col min="4620" max="4620" width="13.42578125" style="25" customWidth="1"/>
    <col min="4621" max="4866" width="11.5703125" style="25"/>
    <col min="4867" max="4867" width="4.42578125" style="25" customWidth="1"/>
    <col min="4868" max="4868" width="9.42578125" style="25" customWidth="1"/>
    <col min="4869" max="4869" width="16.140625" style="25" customWidth="1"/>
    <col min="4870" max="4870" width="5.85546875" style="25" customWidth="1"/>
    <col min="4871" max="4871" width="15.7109375" style="25" customWidth="1"/>
    <col min="4872" max="4872" width="30.5703125" style="25" customWidth="1"/>
    <col min="4873" max="4873" width="9.85546875" style="25" customWidth="1"/>
    <col min="4874" max="4875" width="9.5703125" style="25" customWidth="1"/>
    <col min="4876" max="4876" width="13.42578125" style="25" customWidth="1"/>
    <col min="4877" max="5122" width="11.5703125" style="25"/>
    <col min="5123" max="5123" width="4.42578125" style="25" customWidth="1"/>
    <col min="5124" max="5124" width="9.42578125" style="25" customWidth="1"/>
    <col min="5125" max="5125" width="16.140625" style="25" customWidth="1"/>
    <col min="5126" max="5126" width="5.85546875" style="25" customWidth="1"/>
    <col min="5127" max="5127" width="15.7109375" style="25" customWidth="1"/>
    <col min="5128" max="5128" width="30.5703125" style="25" customWidth="1"/>
    <col min="5129" max="5129" width="9.85546875" style="25" customWidth="1"/>
    <col min="5130" max="5131" width="9.5703125" style="25" customWidth="1"/>
    <col min="5132" max="5132" width="13.42578125" style="25" customWidth="1"/>
    <col min="5133" max="5378" width="11.5703125" style="25"/>
    <col min="5379" max="5379" width="4.42578125" style="25" customWidth="1"/>
    <col min="5380" max="5380" width="9.42578125" style="25" customWidth="1"/>
    <col min="5381" max="5381" width="16.140625" style="25" customWidth="1"/>
    <col min="5382" max="5382" width="5.85546875" style="25" customWidth="1"/>
    <col min="5383" max="5383" width="15.7109375" style="25" customWidth="1"/>
    <col min="5384" max="5384" width="30.5703125" style="25" customWidth="1"/>
    <col min="5385" max="5385" width="9.85546875" style="25" customWidth="1"/>
    <col min="5386" max="5387" width="9.5703125" style="25" customWidth="1"/>
    <col min="5388" max="5388" width="13.42578125" style="25" customWidth="1"/>
    <col min="5389" max="5634" width="11.5703125" style="25"/>
    <col min="5635" max="5635" width="4.42578125" style="25" customWidth="1"/>
    <col min="5636" max="5636" width="9.42578125" style="25" customWidth="1"/>
    <col min="5637" max="5637" width="16.140625" style="25" customWidth="1"/>
    <col min="5638" max="5638" width="5.85546875" style="25" customWidth="1"/>
    <col min="5639" max="5639" width="15.7109375" style="25" customWidth="1"/>
    <col min="5640" max="5640" width="30.5703125" style="25" customWidth="1"/>
    <col min="5641" max="5641" width="9.85546875" style="25" customWidth="1"/>
    <col min="5642" max="5643" width="9.5703125" style="25" customWidth="1"/>
    <col min="5644" max="5644" width="13.42578125" style="25" customWidth="1"/>
    <col min="5645" max="5890" width="11.5703125" style="25"/>
    <col min="5891" max="5891" width="4.42578125" style="25" customWidth="1"/>
    <col min="5892" max="5892" width="9.42578125" style="25" customWidth="1"/>
    <col min="5893" max="5893" width="16.140625" style="25" customWidth="1"/>
    <col min="5894" max="5894" width="5.85546875" style="25" customWidth="1"/>
    <col min="5895" max="5895" width="15.7109375" style="25" customWidth="1"/>
    <col min="5896" max="5896" width="30.5703125" style="25" customWidth="1"/>
    <col min="5897" max="5897" width="9.85546875" style="25" customWidth="1"/>
    <col min="5898" max="5899" width="9.5703125" style="25" customWidth="1"/>
    <col min="5900" max="5900" width="13.42578125" style="25" customWidth="1"/>
    <col min="5901" max="6146" width="11.5703125" style="25"/>
    <col min="6147" max="6147" width="4.42578125" style="25" customWidth="1"/>
    <col min="6148" max="6148" width="9.42578125" style="25" customWidth="1"/>
    <col min="6149" max="6149" width="16.140625" style="25" customWidth="1"/>
    <col min="6150" max="6150" width="5.85546875" style="25" customWidth="1"/>
    <col min="6151" max="6151" width="15.7109375" style="25" customWidth="1"/>
    <col min="6152" max="6152" width="30.5703125" style="25" customWidth="1"/>
    <col min="6153" max="6153" width="9.85546875" style="25" customWidth="1"/>
    <col min="6154" max="6155" width="9.5703125" style="25" customWidth="1"/>
    <col min="6156" max="6156" width="13.42578125" style="25" customWidth="1"/>
    <col min="6157" max="6402" width="11.5703125" style="25"/>
    <col min="6403" max="6403" width="4.42578125" style="25" customWidth="1"/>
    <col min="6404" max="6404" width="9.42578125" style="25" customWidth="1"/>
    <col min="6405" max="6405" width="16.140625" style="25" customWidth="1"/>
    <col min="6406" max="6406" width="5.85546875" style="25" customWidth="1"/>
    <col min="6407" max="6407" width="15.7109375" style="25" customWidth="1"/>
    <col min="6408" max="6408" width="30.5703125" style="25" customWidth="1"/>
    <col min="6409" max="6409" width="9.85546875" style="25" customWidth="1"/>
    <col min="6410" max="6411" width="9.5703125" style="25" customWidth="1"/>
    <col min="6412" max="6412" width="13.42578125" style="25" customWidth="1"/>
    <col min="6413" max="6658" width="11.5703125" style="25"/>
    <col min="6659" max="6659" width="4.42578125" style="25" customWidth="1"/>
    <col min="6660" max="6660" width="9.42578125" style="25" customWidth="1"/>
    <col min="6661" max="6661" width="16.140625" style="25" customWidth="1"/>
    <col min="6662" max="6662" width="5.85546875" style="25" customWidth="1"/>
    <col min="6663" max="6663" width="15.7109375" style="25" customWidth="1"/>
    <col min="6664" max="6664" width="30.5703125" style="25" customWidth="1"/>
    <col min="6665" max="6665" width="9.85546875" style="25" customWidth="1"/>
    <col min="6666" max="6667" width="9.5703125" style="25" customWidth="1"/>
    <col min="6668" max="6668" width="13.42578125" style="25" customWidth="1"/>
    <col min="6669" max="6914" width="11.5703125" style="25"/>
    <col min="6915" max="6915" width="4.42578125" style="25" customWidth="1"/>
    <col min="6916" max="6916" width="9.42578125" style="25" customWidth="1"/>
    <col min="6917" max="6917" width="16.140625" style="25" customWidth="1"/>
    <col min="6918" max="6918" width="5.85546875" style="25" customWidth="1"/>
    <col min="6919" max="6919" width="15.7109375" style="25" customWidth="1"/>
    <col min="6920" max="6920" width="30.5703125" style="25" customWidth="1"/>
    <col min="6921" max="6921" width="9.85546875" style="25" customWidth="1"/>
    <col min="6922" max="6923" width="9.5703125" style="25" customWidth="1"/>
    <col min="6924" max="6924" width="13.42578125" style="25" customWidth="1"/>
    <col min="6925" max="7170" width="11.5703125" style="25"/>
    <col min="7171" max="7171" width="4.42578125" style="25" customWidth="1"/>
    <col min="7172" max="7172" width="9.42578125" style="25" customWidth="1"/>
    <col min="7173" max="7173" width="16.140625" style="25" customWidth="1"/>
    <col min="7174" max="7174" width="5.85546875" style="25" customWidth="1"/>
    <col min="7175" max="7175" width="15.7109375" style="25" customWidth="1"/>
    <col min="7176" max="7176" width="30.5703125" style="25" customWidth="1"/>
    <col min="7177" max="7177" width="9.85546875" style="25" customWidth="1"/>
    <col min="7178" max="7179" width="9.5703125" style="25" customWidth="1"/>
    <col min="7180" max="7180" width="13.42578125" style="25" customWidth="1"/>
    <col min="7181" max="7426" width="11.5703125" style="25"/>
    <col min="7427" max="7427" width="4.42578125" style="25" customWidth="1"/>
    <col min="7428" max="7428" width="9.42578125" style="25" customWidth="1"/>
    <col min="7429" max="7429" width="16.140625" style="25" customWidth="1"/>
    <col min="7430" max="7430" width="5.85546875" style="25" customWidth="1"/>
    <col min="7431" max="7431" width="15.7109375" style="25" customWidth="1"/>
    <col min="7432" max="7432" width="30.5703125" style="25" customWidth="1"/>
    <col min="7433" max="7433" width="9.85546875" style="25" customWidth="1"/>
    <col min="7434" max="7435" width="9.5703125" style="25" customWidth="1"/>
    <col min="7436" max="7436" width="13.42578125" style="25" customWidth="1"/>
    <col min="7437" max="7682" width="11.5703125" style="25"/>
    <col min="7683" max="7683" width="4.42578125" style="25" customWidth="1"/>
    <col min="7684" max="7684" width="9.42578125" style="25" customWidth="1"/>
    <col min="7685" max="7685" width="16.140625" style="25" customWidth="1"/>
    <col min="7686" max="7686" width="5.85546875" style="25" customWidth="1"/>
    <col min="7687" max="7687" width="15.7109375" style="25" customWidth="1"/>
    <col min="7688" max="7688" width="30.5703125" style="25" customWidth="1"/>
    <col min="7689" max="7689" width="9.85546875" style="25" customWidth="1"/>
    <col min="7690" max="7691" width="9.5703125" style="25" customWidth="1"/>
    <col min="7692" max="7692" width="13.42578125" style="25" customWidth="1"/>
    <col min="7693" max="7938" width="11.5703125" style="25"/>
    <col min="7939" max="7939" width="4.42578125" style="25" customWidth="1"/>
    <col min="7940" max="7940" width="9.42578125" style="25" customWidth="1"/>
    <col min="7941" max="7941" width="16.140625" style="25" customWidth="1"/>
    <col min="7942" max="7942" width="5.85546875" style="25" customWidth="1"/>
    <col min="7943" max="7943" width="15.7109375" style="25" customWidth="1"/>
    <col min="7944" max="7944" width="30.5703125" style="25" customWidth="1"/>
    <col min="7945" max="7945" width="9.85546875" style="25" customWidth="1"/>
    <col min="7946" max="7947" width="9.5703125" style="25" customWidth="1"/>
    <col min="7948" max="7948" width="13.42578125" style="25" customWidth="1"/>
    <col min="7949" max="8194" width="11.5703125" style="25"/>
    <col min="8195" max="8195" width="4.42578125" style="25" customWidth="1"/>
    <col min="8196" max="8196" width="9.42578125" style="25" customWidth="1"/>
    <col min="8197" max="8197" width="16.140625" style="25" customWidth="1"/>
    <col min="8198" max="8198" width="5.85546875" style="25" customWidth="1"/>
    <col min="8199" max="8199" width="15.7109375" style="25" customWidth="1"/>
    <col min="8200" max="8200" width="30.5703125" style="25" customWidth="1"/>
    <col min="8201" max="8201" width="9.85546875" style="25" customWidth="1"/>
    <col min="8202" max="8203" width="9.5703125" style="25" customWidth="1"/>
    <col min="8204" max="8204" width="13.42578125" style="25" customWidth="1"/>
    <col min="8205" max="8450" width="11.5703125" style="25"/>
    <col min="8451" max="8451" width="4.42578125" style="25" customWidth="1"/>
    <col min="8452" max="8452" width="9.42578125" style="25" customWidth="1"/>
    <col min="8453" max="8453" width="16.140625" style="25" customWidth="1"/>
    <col min="8454" max="8454" width="5.85546875" style="25" customWidth="1"/>
    <col min="8455" max="8455" width="15.7109375" style="25" customWidth="1"/>
    <col min="8456" max="8456" width="30.5703125" style="25" customWidth="1"/>
    <col min="8457" max="8457" width="9.85546875" style="25" customWidth="1"/>
    <col min="8458" max="8459" width="9.5703125" style="25" customWidth="1"/>
    <col min="8460" max="8460" width="13.42578125" style="25" customWidth="1"/>
    <col min="8461" max="8706" width="11.5703125" style="25"/>
    <col min="8707" max="8707" width="4.42578125" style="25" customWidth="1"/>
    <col min="8708" max="8708" width="9.42578125" style="25" customWidth="1"/>
    <col min="8709" max="8709" width="16.140625" style="25" customWidth="1"/>
    <col min="8710" max="8710" width="5.85546875" style="25" customWidth="1"/>
    <col min="8711" max="8711" width="15.7109375" style="25" customWidth="1"/>
    <col min="8712" max="8712" width="30.5703125" style="25" customWidth="1"/>
    <col min="8713" max="8713" width="9.85546875" style="25" customWidth="1"/>
    <col min="8714" max="8715" width="9.5703125" style="25" customWidth="1"/>
    <col min="8716" max="8716" width="13.42578125" style="25" customWidth="1"/>
    <col min="8717" max="8962" width="11.5703125" style="25"/>
    <col min="8963" max="8963" width="4.42578125" style="25" customWidth="1"/>
    <col min="8964" max="8964" width="9.42578125" style="25" customWidth="1"/>
    <col min="8965" max="8965" width="16.140625" style="25" customWidth="1"/>
    <col min="8966" max="8966" width="5.85546875" style="25" customWidth="1"/>
    <col min="8967" max="8967" width="15.7109375" style="25" customWidth="1"/>
    <col min="8968" max="8968" width="30.5703125" style="25" customWidth="1"/>
    <col min="8969" max="8969" width="9.85546875" style="25" customWidth="1"/>
    <col min="8970" max="8971" width="9.5703125" style="25" customWidth="1"/>
    <col min="8972" max="8972" width="13.42578125" style="25" customWidth="1"/>
    <col min="8973" max="9218" width="11.5703125" style="25"/>
    <col min="9219" max="9219" width="4.42578125" style="25" customWidth="1"/>
    <col min="9220" max="9220" width="9.42578125" style="25" customWidth="1"/>
    <col min="9221" max="9221" width="16.140625" style="25" customWidth="1"/>
    <col min="9222" max="9222" width="5.85546875" style="25" customWidth="1"/>
    <col min="9223" max="9223" width="15.7109375" style="25" customWidth="1"/>
    <col min="9224" max="9224" width="30.5703125" style="25" customWidth="1"/>
    <col min="9225" max="9225" width="9.85546875" style="25" customWidth="1"/>
    <col min="9226" max="9227" width="9.5703125" style="25" customWidth="1"/>
    <col min="9228" max="9228" width="13.42578125" style="25" customWidth="1"/>
    <col min="9229" max="9474" width="11.5703125" style="25"/>
    <col min="9475" max="9475" width="4.42578125" style="25" customWidth="1"/>
    <col min="9476" max="9476" width="9.42578125" style="25" customWidth="1"/>
    <col min="9477" max="9477" width="16.140625" style="25" customWidth="1"/>
    <col min="9478" max="9478" width="5.85546875" style="25" customWidth="1"/>
    <col min="9479" max="9479" width="15.7109375" style="25" customWidth="1"/>
    <col min="9480" max="9480" width="30.5703125" style="25" customWidth="1"/>
    <col min="9481" max="9481" width="9.85546875" style="25" customWidth="1"/>
    <col min="9482" max="9483" width="9.5703125" style="25" customWidth="1"/>
    <col min="9484" max="9484" width="13.42578125" style="25" customWidth="1"/>
    <col min="9485" max="9730" width="11.5703125" style="25"/>
    <col min="9731" max="9731" width="4.42578125" style="25" customWidth="1"/>
    <col min="9732" max="9732" width="9.42578125" style="25" customWidth="1"/>
    <col min="9733" max="9733" width="16.140625" style="25" customWidth="1"/>
    <col min="9734" max="9734" width="5.85546875" style="25" customWidth="1"/>
    <col min="9735" max="9735" width="15.7109375" style="25" customWidth="1"/>
    <col min="9736" max="9736" width="30.5703125" style="25" customWidth="1"/>
    <col min="9737" max="9737" width="9.85546875" style="25" customWidth="1"/>
    <col min="9738" max="9739" width="9.5703125" style="25" customWidth="1"/>
    <col min="9740" max="9740" width="13.42578125" style="25" customWidth="1"/>
    <col min="9741" max="9986" width="11.5703125" style="25"/>
    <col min="9987" max="9987" width="4.42578125" style="25" customWidth="1"/>
    <col min="9988" max="9988" width="9.42578125" style="25" customWidth="1"/>
    <col min="9989" max="9989" width="16.140625" style="25" customWidth="1"/>
    <col min="9990" max="9990" width="5.85546875" style="25" customWidth="1"/>
    <col min="9991" max="9991" width="15.7109375" style="25" customWidth="1"/>
    <col min="9992" max="9992" width="30.5703125" style="25" customWidth="1"/>
    <col min="9993" max="9993" width="9.85546875" style="25" customWidth="1"/>
    <col min="9994" max="9995" width="9.5703125" style="25" customWidth="1"/>
    <col min="9996" max="9996" width="13.42578125" style="25" customWidth="1"/>
    <col min="9997" max="10242" width="11.5703125" style="25"/>
    <col min="10243" max="10243" width="4.42578125" style="25" customWidth="1"/>
    <col min="10244" max="10244" width="9.42578125" style="25" customWidth="1"/>
    <col min="10245" max="10245" width="16.140625" style="25" customWidth="1"/>
    <col min="10246" max="10246" width="5.85546875" style="25" customWidth="1"/>
    <col min="10247" max="10247" width="15.7109375" style="25" customWidth="1"/>
    <col min="10248" max="10248" width="30.5703125" style="25" customWidth="1"/>
    <col min="10249" max="10249" width="9.85546875" style="25" customWidth="1"/>
    <col min="10250" max="10251" width="9.5703125" style="25" customWidth="1"/>
    <col min="10252" max="10252" width="13.42578125" style="25" customWidth="1"/>
    <col min="10253" max="10498" width="11.5703125" style="25"/>
    <col min="10499" max="10499" width="4.42578125" style="25" customWidth="1"/>
    <col min="10500" max="10500" width="9.42578125" style="25" customWidth="1"/>
    <col min="10501" max="10501" width="16.140625" style="25" customWidth="1"/>
    <col min="10502" max="10502" width="5.85546875" style="25" customWidth="1"/>
    <col min="10503" max="10503" width="15.7109375" style="25" customWidth="1"/>
    <col min="10504" max="10504" width="30.5703125" style="25" customWidth="1"/>
    <col min="10505" max="10505" width="9.85546875" style="25" customWidth="1"/>
    <col min="10506" max="10507" width="9.5703125" style="25" customWidth="1"/>
    <col min="10508" max="10508" width="13.42578125" style="25" customWidth="1"/>
    <col min="10509" max="10754" width="11.5703125" style="25"/>
    <col min="10755" max="10755" width="4.42578125" style="25" customWidth="1"/>
    <col min="10756" max="10756" width="9.42578125" style="25" customWidth="1"/>
    <col min="10757" max="10757" width="16.140625" style="25" customWidth="1"/>
    <col min="10758" max="10758" width="5.85546875" style="25" customWidth="1"/>
    <col min="10759" max="10759" width="15.7109375" style="25" customWidth="1"/>
    <col min="10760" max="10760" width="30.5703125" style="25" customWidth="1"/>
    <col min="10761" max="10761" width="9.85546875" style="25" customWidth="1"/>
    <col min="10762" max="10763" width="9.5703125" style="25" customWidth="1"/>
    <col min="10764" max="10764" width="13.42578125" style="25" customWidth="1"/>
    <col min="10765" max="11010" width="11.5703125" style="25"/>
    <col min="11011" max="11011" width="4.42578125" style="25" customWidth="1"/>
    <col min="11012" max="11012" width="9.42578125" style="25" customWidth="1"/>
    <col min="11013" max="11013" width="16.140625" style="25" customWidth="1"/>
    <col min="11014" max="11014" width="5.85546875" style="25" customWidth="1"/>
    <col min="11015" max="11015" width="15.7109375" style="25" customWidth="1"/>
    <col min="11016" max="11016" width="30.5703125" style="25" customWidth="1"/>
    <col min="11017" max="11017" width="9.85546875" style="25" customWidth="1"/>
    <col min="11018" max="11019" width="9.5703125" style="25" customWidth="1"/>
    <col min="11020" max="11020" width="13.42578125" style="25" customWidth="1"/>
    <col min="11021" max="11266" width="11.5703125" style="25"/>
    <col min="11267" max="11267" width="4.42578125" style="25" customWidth="1"/>
    <col min="11268" max="11268" width="9.42578125" style="25" customWidth="1"/>
    <col min="11269" max="11269" width="16.140625" style="25" customWidth="1"/>
    <col min="11270" max="11270" width="5.85546875" style="25" customWidth="1"/>
    <col min="11271" max="11271" width="15.7109375" style="25" customWidth="1"/>
    <col min="11272" max="11272" width="30.5703125" style="25" customWidth="1"/>
    <col min="11273" max="11273" width="9.85546875" style="25" customWidth="1"/>
    <col min="11274" max="11275" width="9.5703125" style="25" customWidth="1"/>
    <col min="11276" max="11276" width="13.42578125" style="25" customWidth="1"/>
    <col min="11277" max="11522" width="11.5703125" style="25"/>
    <col min="11523" max="11523" width="4.42578125" style="25" customWidth="1"/>
    <col min="11524" max="11524" width="9.42578125" style="25" customWidth="1"/>
    <col min="11525" max="11525" width="16.140625" style="25" customWidth="1"/>
    <col min="11526" max="11526" width="5.85546875" style="25" customWidth="1"/>
    <col min="11527" max="11527" width="15.7109375" style="25" customWidth="1"/>
    <col min="11528" max="11528" width="30.5703125" style="25" customWidth="1"/>
    <col min="11529" max="11529" width="9.85546875" style="25" customWidth="1"/>
    <col min="11530" max="11531" width="9.5703125" style="25" customWidth="1"/>
    <col min="11532" max="11532" width="13.42578125" style="25" customWidth="1"/>
    <col min="11533" max="11778" width="11.5703125" style="25"/>
    <col min="11779" max="11779" width="4.42578125" style="25" customWidth="1"/>
    <col min="11780" max="11780" width="9.42578125" style="25" customWidth="1"/>
    <col min="11781" max="11781" width="16.140625" style="25" customWidth="1"/>
    <col min="11782" max="11782" width="5.85546875" style="25" customWidth="1"/>
    <col min="11783" max="11783" width="15.7109375" style="25" customWidth="1"/>
    <col min="11784" max="11784" width="30.5703125" style="25" customWidth="1"/>
    <col min="11785" max="11785" width="9.85546875" style="25" customWidth="1"/>
    <col min="11786" max="11787" width="9.5703125" style="25" customWidth="1"/>
    <col min="11788" max="11788" width="13.42578125" style="25" customWidth="1"/>
    <col min="11789" max="12034" width="11.5703125" style="25"/>
    <col min="12035" max="12035" width="4.42578125" style="25" customWidth="1"/>
    <col min="12036" max="12036" width="9.42578125" style="25" customWidth="1"/>
    <col min="12037" max="12037" width="16.140625" style="25" customWidth="1"/>
    <col min="12038" max="12038" width="5.85546875" style="25" customWidth="1"/>
    <col min="12039" max="12039" width="15.7109375" style="25" customWidth="1"/>
    <col min="12040" max="12040" width="30.5703125" style="25" customWidth="1"/>
    <col min="12041" max="12041" width="9.85546875" style="25" customWidth="1"/>
    <col min="12042" max="12043" width="9.5703125" style="25" customWidth="1"/>
    <col min="12044" max="12044" width="13.42578125" style="25" customWidth="1"/>
    <col min="12045" max="12290" width="11.5703125" style="25"/>
    <col min="12291" max="12291" width="4.42578125" style="25" customWidth="1"/>
    <col min="12292" max="12292" width="9.42578125" style="25" customWidth="1"/>
    <col min="12293" max="12293" width="16.140625" style="25" customWidth="1"/>
    <col min="12294" max="12294" width="5.85546875" style="25" customWidth="1"/>
    <col min="12295" max="12295" width="15.7109375" style="25" customWidth="1"/>
    <col min="12296" max="12296" width="30.5703125" style="25" customWidth="1"/>
    <col min="12297" max="12297" width="9.85546875" style="25" customWidth="1"/>
    <col min="12298" max="12299" width="9.5703125" style="25" customWidth="1"/>
    <col min="12300" max="12300" width="13.42578125" style="25" customWidth="1"/>
    <col min="12301" max="12546" width="11.5703125" style="25"/>
    <col min="12547" max="12547" width="4.42578125" style="25" customWidth="1"/>
    <col min="12548" max="12548" width="9.42578125" style="25" customWidth="1"/>
    <col min="12549" max="12549" width="16.140625" style="25" customWidth="1"/>
    <col min="12550" max="12550" width="5.85546875" style="25" customWidth="1"/>
    <col min="12551" max="12551" width="15.7109375" style="25" customWidth="1"/>
    <col min="12552" max="12552" width="30.5703125" style="25" customWidth="1"/>
    <col min="12553" max="12553" width="9.85546875" style="25" customWidth="1"/>
    <col min="12554" max="12555" width="9.5703125" style="25" customWidth="1"/>
    <col min="12556" max="12556" width="13.42578125" style="25" customWidth="1"/>
    <col min="12557" max="12802" width="11.5703125" style="25"/>
    <col min="12803" max="12803" width="4.42578125" style="25" customWidth="1"/>
    <col min="12804" max="12804" width="9.42578125" style="25" customWidth="1"/>
    <col min="12805" max="12805" width="16.140625" style="25" customWidth="1"/>
    <col min="12806" max="12806" width="5.85546875" style="25" customWidth="1"/>
    <col min="12807" max="12807" width="15.7109375" style="25" customWidth="1"/>
    <col min="12808" max="12808" width="30.5703125" style="25" customWidth="1"/>
    <col min="12809" max="12809" width="9.85546875" style="25" customWidth="1"/>
    <col min="12810" max="12811" width="9.5703125" style="25" customWidth="1"/>
    <col min="12812" max="12812" width="13.42578125" style="25" customWidth="1"/>
    <col min="12813" max="13058" width="11.5703125" style="25"/>
    <col min="13059" max="13059" width="4.42578125" style="25" customWidth="1"/>
    <col min="13060" max="13060" width="9.42578125" style="25" customWidth="1"/>
    <col min="13061" max="13061" width="16.140625" style="25" customWidth="1"/>
    <col min="13062" max="13062" width="5.85546875" style="25" customWidth="1"/>
    <col min="13063" max="13063" width="15.7109375" style="25" customWidth="1"/>
    <col min="13064" max="13064" width="30.5703125" style="25" customWidth="1"/>
    <col min="13065" max="13065" width="9.85546875" style="25" customWidth="1"/>
    <col min="13066" max="13067" width="9.5703125" style="25" customWidth="1"/>
    <col min="13068" max="13068" width="13.42578125" style="25" customWidth="1"/>
    <col min="13069" max="13314" width="11.5703125" style="25"/>
    <col min="13315" max="13315" width="4.42578125" style="25" customWidth="1"/>
    <col min="13316" max="13316" width="9.42578125" style="25" customWidth="1"/>
    <col min="13317" max="13317" width="16.140625" style="25" customWidth="1"/>
    <col min="13318" max="13318" width="5.85546875" style="25" customWidth="1"/>
    <col min="13319" max="13319" width="15.7109375" style="25" customWidth="1"/>
    <col min="13320" max="13320" width="30.5703125" style="25" customWidth="1"/>
    <col min="13321" max="13321" width="9.85546875" style="25" customWidth="1"/>
    <col min="13322" max="13323" width="9.5703125" style="25" customWidth="1"/>
    <col min="13324" max="13324" width="13.42578125" style="25" customWidth="1"/>
    <col min="13325" max="13570" width="11.5703125" style="25"/>
    <col min="13571" max="13571" width="4.42578125" style="25" customWidth="1"/>
    <col min="13572" max="13572" width="9.42578125" style="25" customWidth="1"/>
    <col min="13573" max="13573" width="16.140625" style="25" customWidth="1"/>
    <col min="13574" max="13574" width="5.85546875" style="25" customWidth="1"/>
    <col min="13575" max="13575" width="15.7109375" style="25" customWidth="1"/>
    <col min="13576" max="13576" width="30.5703125" style="25" customWidth="1"/>
    <col min="13577" max="13577" width="9.85546875" style="25" customWidth="1"/>
    <col min="13578" max="13579" width="9.5703125" style="25" customWidth="1"/>
    <col min="13580" max="13580" width="13.42578125" style="25" customWidth="1"/>
    <col min="13581" max="13826" width="11.5703125" style="25"/>
    <col min="13827" max="13827" width="4.42578125" style="25" customWidth="1"/>
    <col min="13828" max="13828" width="9.42578125" style="25" customWidth="1"/>
    <col min="13829" max="13829" width="16.140625" style="25" customWidth="1"/>
    <col min="13830" max="13830" width="5.85546875" style="25" customWidth="1"/>
    <col min="13831" max="13831" width="15.7109375" style="25" customWidth="1"/>
    <col min="13832" max="13832" width="30.5703125" style="25" customWidth="1"/>
    <col min="13833" max="13833" width="9.85546875" style="25" customWidth="1"/>
    <col min="13834" max="13835" width="9.5703125" style="25" customWidth="1"/>
    <col min="13836" max="13836" width="13.42578125" style="25" customWidth="1"/>
    <col min="13837" max="14082" width="11.5703125" style="25"/>
    <col min="14083" max="14083" width="4.42578125" style="25" customWidth="1"/>
    <col min="14084" max="14084" width="9.42578125" style="25" customWidth="1"/>
    <col min="14085" max="14085" width="16.140625" style="25" customWidth="1"/>
    <col min="14086" max="14086" width="5.85546875" style="25" customWidth="1"/>
    <col min="14087" max="14087" width="15.7109375" style="25" customWidth="1"/>
    <col min="14088" max="14088" width="30.5703125" style="25" customWidth="1"/>
    <col min="14089" max="14089" width="9.85546875" style="25" customWidth="1"/>
    <col min="14090" max="14091" width="9.5703125" style="25" customWidth="1"/>
    <col min="14092" max="14092" width="13.42578125" style="25" customWidth="1"/>
    <col min="14093" max="14338" width="11.5703125" style="25"/>
    <col min="14339" max="14339" width="4.42578125" style="25" customWidth="1"/>
    <col min="14340" max="14340" width="9.42578125" style="25" customWidth="1"/>
    <col min="14341" max="14341" width="16.140625" style="25" customWidth="1"/>
    <col min="14342" max="14342" width="5.85546875" style="25" customWidth="1"/>
    <col min="14343" max="14343" width="15.7109375" style="25" customWidth="1"/>
    <col min="14344" max="14344" width="30.5703125" style="25" customWidth="1"/>
    <col min="14345" max="14345" width="9.85546875" style="25" customWidth="1"/>
    <col min="14346" max="14347" width="9.5703125" style="25" customWidth="1"/>
    <col min="14348" max="14348" width="13.42578125" style="25" customWidth="1"/>
    <col min="14349" max="14594" width="11.5703125" style="25"/>
    <col min="14595" max="14595" width="4.42578125" style="25" customWidth="1"/>
    <col min="14596" max="14596" width="9.42578125" style="25" customWidth="1"/>
    <col min="14597" max="14597" width="16.140625" style="25" customWidth="1"/>
    <col min="14598" max="14598" width="5.85546875" style="25" customWidth="1"/>
    <col min="14599" max="14599" width="15.7109375" style="25" customWidth="1"/>
    <col min="14600" max="14600" width="30.5703125" style="25" customWidth="1"/>
    <col min="14601" max="14601" width="9.85546875" style="25" customWidth="1"/>
    <col min="14602" max="14603" width="9.5703125" style="25" customWidth="1"/>
    <col min="14604" max="14604" width="13.42578125" style="25" customWidth="1"/>
    <col min="14605" max="14850" width="11.5703125" style="25"/>
    <col min="14851" max="14851" width="4.42578125" style="25" customWidth="1"/>
    <col min="14852" max="14852" width="9.42578125" style="25" customWidth="1"/>
    <col min="14853" max="14853" width="16.140625" style="25" customWidth="1"/>
    <col min="14854" max="14854" width="5.85546875" style="25" customWidth="1"/>
    <col min="14855" max="14855" width="15.7109375" style="25" customWidth="1"/>
    <col min="14856" max="14856" width="30.5703125" style="25" customWidth="1"/>
    <col min="14857" max="14857" width="9.85546875" style="25" customWidth="1"/>
    <col min="14858" max="14859" width="9.5703125" style="25" customWidth="1"/>
    <col min="14860" max="14860" width="13.42578125" style="25" customWidth="1"/>
    <col min="14861" max="15106" width="11.5703125" style="25"/>
    <col min="15107" max="15107" width="4.42578125" style="25" customWidth="1"/>
    <col min="15108" max="15108" width="9.42578125" style="25" customWidth="1"/>
    <col min="15109" max="15109" width="16.140625" style="25" customWidth="1"/>
    <col min="15110" max="15110" width="5.85546875" style="25" customWidth="1"/>
    <col min="15111" max="15111" width="15.7109375" style="25" customWidth="1"/>
    <col min="15112" max="15112" width="30.5703125" style="25" customWidth="1"/>
    <col min="15113" max="15113" width="9.85546875" style="25" customWidth="1"/>
    <col min="15114" max="15115" width="9.5703125" style="25" customWidth="1"/>
    <col min="15116" max="15116" width="13.42578125" style="25" customWidth="1"/>
    <col min="15117" max="15362" width="11.5703125" style="25"/>
    <col min="15363" max="15363" width="4.42578125" style="25" customWidth="1"/>
    <col min="15364" max="15364" width="9.42578125" style="25" customWidth="1"/>
    <col min="15365" max="15365" width="16.140625" style="25" customWidth="1"/>
    <col min="15366" max="15366" width="5.85546875" style="25" customWidth="1"/>
    <col min="15367" max="15367" width="15.7109375" style="25" customWidth="1"/>
    <col min="15368" max="15368" width="30.5703125" style="25" customWidth="1"/>
    <col min="15369" max="15369" width="9.85546875" style="25" customWidth="1"/>
    <col min="15370" max="15371" width="9.5703125" style="25" customWidth="1"/>
    <col min="15372" max="15372" width="13.42578125" style="25" customWidth="1"/>
    <col min="15373" max="15618" width="11.5703125" style="25"/>
    <col min="15619" max="15619" width="4.42578125" style="25" customWidth="1"/>
    <col min="15620" max="15620" width="9.42578125" style="25" customWidth="1"/>
    <col min="15621" max="15621" width="16.140625" style="25" customWidth="1"/>
    <col min="15622" max="15622" width="5.85546875" style="25" customWidth="1"/>
    <col min="15623" max="15623" width="15.7109375" style="25" customWidth="1"/>
    <col min="15624" max="15624" width="30.5703125" style="25" customWidth="1"/>
    <col min="15625" max="15625" width="9.85546875" style="25" customWidth="1"/>
    <col min="15626" max="15627" width="9.5703125" style="25" customWidth="1"/>
    <col min="15628" max="15628" width="13.42578125" style="25" customWidth="1"/>
    <col min="15629" max="15874" width="11.5703125" style="25"/>
    <col min="15875" max="15875" width="4.42578125" style="25" customWidth="1"/>
    <col min="15876" max="15876" width="9.42578125" style="25" customWidth="1"/>
    <col min="15877" max="15877" width="16.140625" style="25" customWidth="1"/>
    <col min="15878" max="15878" width="5.85546875" style="25" customWidth="1"/>
    <col min="15879" max="15879" width="15.7109375" style="25" customWidth="1"/>
    <col min="15880" max="15880" width="30.5703125" style="25" customWidth="1"/>
    <col min="15881" max="15881" width="9.85546875" style="25" customWidth="1"/>
    <col min="15882" max="15883" width="9.5703125" style="25" customWidth="1"/>
    <col min="15884" max="15884" width="13.42578125" style="25" customWidth="1"/>
    <col min="15885" max="16130" width="11.5703125" style="25"/>
    <col min="16131" max="16131" width="4.42578125" style="25" customWidth="1"/>
    <col min="16132" max="16132" width="9.42578125" style="25" customWidth="1"/>
    <col min="16133" max="16133" width="16.140625" style="25" customWidth="1"/>
    <col min="16134" max="16134" width="5.85546875" style="25" customWidth="1"/>
    <col min="16135" max="16135" width="15.7109375" style="25" customWidth="1"/>
    <col min="16136" max="16136" width="30.5703125" style="25" customWidth="1"/>
    <col min="16137" max="16137" width="9.85546875" style="25" customWidth="1"/>
    <col min="16138" max="16139" width="9.5703125" style="25" customWidth="1"/>
    <col min="16140" max="16140" width="13.42578125" style="25" customWidth="1"/>
    <col min="16141" max="16384" width="11.5703125" style="25"/>
  </cols>
  <sheetData>
    <row r="1" spans="2:12" ht="27" customHeight="1">
      <c r="B1" s="26" t="s">
        <v>41</v>
      </c>
    </row>
    <row r="3" spans="2:12" ht="15.75">
      <c r="B3" s="27"/>
      <c r="C3" s="28"/>
      <c r="D3" s="29"/>
    </row>
    <row r="4" spans="2:12">
      <c r="I4" s="74" t="s">
        <v>42</v>
      </c>
      <c r="J4" s="74"/>
    </row>
    <row r="5" spans="2:12" ht="24" customHeight="1">
      <c r="D5" s="30"/>
      <c r="I5" s="30" t="s">
        <v>43</v>
      </c>
      <c r="J5" s="30" t="s">
        <v>44</v>
      </c>
      <c r="K5" s="30" t="s">
        <v>44</v>
      </c>
      <c r="L5" s="30"/>
    </row>
    <row r="6" spans="2:12">
      <c r="D6" s="30"/>
      <c r="I6" s="30"/>
      <c r="J6" s="30" t="s">
        <v>45</v>
      </c>
      <c r="K6" s="30" t="s">
        <v>46</v>
      </c>
      <c r="L6" s="30"/>
    </row>
    <row r="7" spans="2:12" ht="18" customHeight="1" thickBot="1">
      <c r="C7" s="31" t="s">
        <v>47</v>
      </c>
      <c r="D7" s="32"/>
      <c r="E7" s="31" t="s">
        <v>48</v>
      </c>
      <c r="F7" s="31"/>
      <c r="G7" s="31"/>
      <c r="I7" s="33"/>
    </row>
    <row r="8" spans="2:12" ht="18.75">
      <c r="C8" s="75">
        <v>4.57</v>
      </c>
      <c r="E8" s="78"/>
      <c r="F8" s="44"/>
      <c r="G8" s="44"/>
      <c r="I8" s="34">
        <v>4.3</v>
      </c>
      <c r="J8" s="35">
        <v>1</v>
      </c>
      <c r="K8" s="36">
        <v>2</v>
      </c>
      <c r="L8" s="33"/>
    </row>
    <row r="9" spans="2:12" ht="18.75">
      <c r="C9" s="76"/>
      <c r="E9" s="79"/>
      <c r="F9" s="44"/>
      <c r="G9" s="2" t="str">
        <f>IF(OR(ISNA(E8),E8=""),"",IF(E8=VLOOKUP($C$8,$I$8:$K$28,2,TRUE),"richtig",FALSE))</f>
        <v/>
      </c>
      <c r="I9" s="37">
        <v>4.3499999999999996</v>
      </c>
      <c r="J9" s="38">
        <v>1.25</v>
      </c>
      <c r="K9" s="39">
        <v>2.25</v>
      </c>
      <c r="L9" s="33"/>
    </row>
    <row r="10" spans="2:12" ht="19.5" thickBot="1">
      <c r="C10" s="77"/>
      <c r="E10" s="80"/>
      <c r="F10" s="44"/>
      <c r="G10" s="44"/>
      <c r="I10" s="37">
        <v>4.4000000000000004</v>
      </c>
      <c r="J10" s="38">
        <v>1.5</v>
      </c>
      <c r="K10" s="39">
        <v>2.5</v>
      </c>
      <c r="L10" s="33"/>
    </row>
    <row r="11" spans="2:12">
      <c r="I11" s="37">
        <v>4.45</v>
      </c>
      <c r="J11" s="38">
        <v>1.75</v>
      </c>
      <c r="K11" s="39">
        <v>2.75</v>
      </c>
      <c r="L11" s="33"/>
    </row>
    <row r="12" spans="2:12" ht="13.5" thickBot="1">
      <c r="E12" s="31" t="s">
        <v>49</v>
      </c>
      <c r="F12" s="31"/>
      <c r="G12" s="31"/>
      <c r="I12" s="37">
        <v>4.5</v>
      </c>
      <c r="J12" s="38">
        <v>2</v>
      </c>
      <c r="K12" s="39">
        <v>3</v>
      </c>
      <c r="L12" s="33"/>
    </row>
    <row r="13" spans="2:12">
      <c r="E13" s="78"/>
      <c r="F13" s="33"/>
      <c r="G13" s="33"/>
      <c r="I13" s="37">
        <v>4.55</v>
      </c>
      <c r="J13" s="38">
        <v>2.25</v>
      </c>
      <c r="K13" s="39">
        <v>3.25</v>
      </c>
      <c r="L13" s="33"/>
    </row>
    <row r="14" spans="2:12" ht="15.75">
      <c r="E14" s="79"/>
      <c r="F14" s="33"/>
      <c r="G14" s="2" t="str">
        <f>IF(OR(ISNA(E13),E13=""),"",IF(E13=VLOOKUP($C$8,$I$8:$K$28,3,TRUE),"richtig",FALSE))</f>
        <v/>
      </c>
      <c r="I14" s="37">
        <v>4.5999999999999996</v>
      </c>
      <c r="J14" s="38">
        <v>2.5</v>
      </c>
      <c r="K14" s="39">
        <v>3.5</v>
      </c>
      <c r="L14" s="33"/>
    </row>
    <row r="15" spans="2:12" ht="13.5" thickBot="1">
      <c r="E15" s="80"/>
      <c r="F15" s="33"/>
      <c r="G15" s="33"/>
      <c r="I15" s="37">
        <v>4.6500000000000004</v>
      </c>
      <c r="J15" s="38">
        <v>2.75</v>
      </c>
      <c r="K15" s="39">
        <v>3.75</v>
      </c>
      <c r="L15" s="33"/>
    </row>
    <row r="16" spans="2:12">
      <c r="I16" s="37">
        <v>4.7</v>
      </c>
      <c r="J16" s="38">
        <v>3</v>
      </c>
      <c r="K16" s="39">
        <v>4</v>
      </c>
      <c r="L16" s="33"/>
    </row>
    <row r="17" spans="9:12">
      <c r="I17" s="37">
        <v>4.75</v>
      </c>
      <c r="J17" s="38">
        <v>3.25</v>
      </c>
      <c r="K17" s="39">
        <v>4.25</v>
      </c>
      <c r="L17" s="33"/>
    </row>
    <row r="18" spans="9:12">
      <c r="I18" s="37">
        <v>4.8</v>
      </c>
      <c r="J18" s="38">
        <v>3.5</v>
      </c>
      <c r="K18" s="39">
        <v>4.5</v>
      </c>
      <c r="L18" s="33"/>
    </row>
    <row r="19" spans="9:12">
      <c r="I19" s="37">
        <v>4.8499999999999996</v>
      </c>
      <c r="J19" s="38">
        <v>3.75</v>
      </c>
      <c r="K19" s="39">
        <v>4.75</v>
      </c>
      <c r="L19" s="33"/>
    </row>
    <row r="20" spans="9:12">
      <c r="I20" s="37">
        <v>4.9000000000000004</v>
      </c>
      <c r="J20" s="38">
        <v>4</v>
      </c>
      <c r="K20" s="39">
        <v>5</v>
      </c>
      <c r="L20" s="33"/>
    </row>
    <row r="21" spans="9:12">
      <c r="I21" s="37">
        <v>4.95</v>
      </c>
      <c r="J21" s="38">
        <v>4.25</v>
      </c>
      <c r="K21" s="39">
        <v>5.25</v>
      </c>
      <c r="L21" s="33"/>
    </row>
    <row r="22" spans="9:12">
      <c r="I22" s="37">
        <v>5</v>
      </c>
      <c r="J22" s="38">
        <v>4.5</v>
      </c>
      <c r="K22" s="39">
        <v>5.5</v>
      </c>
      <c r="L22" s="33"/>
    </row>
    <row r="23" spans="9:12">
      <c r="I23" s="37">
        <v>5.05</v>
      </c>
      <c r="J23" s="38">
        <v>4.75</v>
      </c>
      <c r="K23" s="39">
        <v>5.75</v>
      </c>
      <c r="L23" s="33"/>
    </row>
    <row r="24" spans="9:12">
      <c r="I24" s="37">
        <v>5.0999999999999996</v>
      </c>
      <c r="J24" s="38">
        <v>5</v>
      </c>
      <c r="K24" s="39">
        <v>6</v>
      </c>
      <c r="L24" s="33"/>
    </row>
    <row r="25" spans="9:12">
      <c r="I25" s="37">
        <v>5.15</v>
      </c>
      <c r="J25" s="38">
        <v>5.25</v>
      </c>
      <c r="K25" s="39"/>
      <c r="L25" s="33"/>
    </row>
    <row r="26" spans="9:12">
      <c r="I26" s="37">
        <v>5.2</v>
      </c>
      <c r="J26" s="38">
        <v>5.5</v>
      </c>
      <c r="K26" s="40"/>
      <c r="L26" s="33"/>
    </row>
    <row r="27" spans="9:12">
      <c r="I27" s="37">
        <v>5.25</v>
      </c>
      <c r="J27" s="38">
        <v>5.75</v>
      </c>
      <c r="K27" s="39"/>
      <c r="L27" s="33"/>
    </row>
    <row r="28" spans="9:12" ht="13.5" thickBot="1">
      <c r="I28" s="41">
        <v>5.3</v>
      </c>
      <c r="J28" s="42">
        <v>6</v>
      </c>
      <c r="K28" s="43"/>
      <c r="L28" s="33"/>
    </row>
    <row r="29" spans="9:12">
      <c r="I29" s="33"/>
      <c r="J29" s="33"/>
      <c r="L29" s="33"/>
    </row>
    <row r="30" spans="9:12">
      <c r="I30" s="33"/>
      <c r="J30" s="33"/>
      <c r="L30" s="33"/>
    </row>
    <row r="31" spans="9:12">
      <c r="I31" s="33"/>
      <c r="J31" s="33"/>
    </row>
    <row r="32" spans="9:12">
      <c r="I32" s="33"/>
      <c r="J32" s="33"/>
    </row>
    <row r="33" spans="9:10">
      <c r="I33" s="33"/>
      <c r="J33" s="33"/>
    </row>
    <row r="34" spans="9:10">
      <c r="I34" s="33"/>
      <c r="J34" s="33"/>
    </row>
    <row r="35" spans="9:10">
      <c r="I35" s="33"/>
      <c r="J35" s="33"/>
    </row>
    <row r="36" spans="9:10">
      <c r="I36" s="33"/>
      <c r="J36" s="33"/>
    </row>
    <row r="37" spans="9:10">
      <c r="I37" s="33"/>
      <c r="J37" s="33"/>
    </row>
    <row r="38" spans="9:10">
      <c r="I38" s="33"/>
      <c r="J38" s="33"/>
    </row>
    <row r="39" spans="9:10">
      <c r="I39" s="33"/>
      <c r="J39" s="33"/>
    </row>
    <row r="40" spans="9:10">
      <c r="I40" s="33"/>
      <c r="J40" s="33"/>
    </row>
    <row r="41" spans="9:10">
      <c r="I41" s="33"/>
      <c r="J41" s="33"/>
    </row>
    <row r="42" spans="9:10">
      <c r="I42" s="33"/>
      <c r="J42" s="33"/>
    </row>
    <row r="43" spans="9:10">
      <c r="I43" s="33"/>
      <c r="J43" s="33"/>
    </row>
    <row r="44" spans="9:10">
      <c r="I44" s="33"/>
      <c r="J44" s="33"/>
    </row>
    <row r="45" spans="9:10">
      <c r="I45" s="33"/>
      <c r="J45" s="33"/>
    </row>
  </sheetData>
  <mergeCells count="4">
    <mergeCell ref="I4:J4"/>
    <mergeCell ref="C8:C10"/>
    <mergeCell ref="E8:E10"/>
    <mergeCell ref="E13:E15"/>
  </mergeCells>
  <conditionalFormatting sqref="G9">
    <cfRule type="cellIs" dxfId="20" priority="5" operator="equal">
      <formula>FALSE</formula>
    </cfRule>
    <cfRule type="cellIs" dxfId="19" priority="6" operator="equal">
      <formula>"richtig"</formula>
    </cfRule>
  </conditionalFormatting>
  <conditionalFormatting sqref="G14">
    <cfRule type="cellIs" dxfId="18" priority="1" operator="equal">
      <formula>FALSE</formula>
    </cfRule>
    <cfRule type="cellIs" dxfId="17" priority="2" operator="equal">
      <formula>"richtig"</formula>
    </cfRule>
  </conditionalFormatting>
  <pageMargins left="0.78740157499999996" right="0.78740157499999996" top="0.984251969" bottom="0.984251969" header="0.4921259845" footer="0.4921259845"/>
  <pageSetup paperSize="9" orientation="portrait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1"/>
  <dimension ref="A1:G39"/>
  <sheetViews>
    <sheetView workbookViewId="0"/>
  </sheetViews>
  <sheetFormatPr baseColWidth="10" defaultColWidth="11.5703125" defaultRowHeight="15.75"/>
  <cols>
    <col min="1" max="1" width="11.7109375" style="2" bestFit="1" customWidth="1"/>
    <col min="2" max="2" width="17" style="2" bestFit="1" customWidth="1"/>
    <col min="3" max="3" width="36.42578125" style="2" customWidth="1"/>
    <col min="4" max="4" width="12.5703125" style="2" bestFit="1" customWidth="1"/>
    <col min="5" max="5" width="14.5703125" style="2" bestFit="1" customWidth="1"/>
    <col min="6" max="6" width="6" style="2" customWidth="1"/>
    <col min="7" max="16384" width="11.5703125" style="2"/>
  </cols>
  <sheetData>
    <row r="1" spans="1:7">
      <c r="A1" s="1" t="s">
        <v>0</v>
      </c>
      <c r="B1" s="1" t="s">
        <v>1</v>
      </c>
      <c r="C1" s="1" t="s">
        <v>12</v>
      </c>
      <c r="D1" s="1" t="s">
        <v>13</v>
      </c>
    </row>
    <row r="2" spans="1:7" ht="15.75" customHeight="1">
      <c r="A2" s="3" t="s">
        <v>2</v>
      </c>
      <c r="B2" s="3" t="s">
        <v>3</v>
      </c>
      <c r="C2" s="4">
        <v>145.6</v>
      </c>
      <c r="D2" s="5">
        <v>0.3</v>
      </c>
    </row>
    <row r="3" spans="1:7" ht="15.75" customHeight="1">
      <c r="A3" s="3" t="s">
        <v>4</v>
      </c>
      <c r="B3" s="3" t="s">
        <v>5</v>
      </c>
      <c r="C3" s="4">
        <v>3.5</v>
      </c>
      <c r="D3" s="5">
        <v>0.4</v>
      </c>
    </row>
    <row r="4" spans="1:7" ht="15.75" customHeight="1">
      <c r="A4" s="3" t="s">
        <v>6</v>
      </c>
      <c r="B4" s="3" t="s">
        <v>7</v>
      </c>
      <c r="C4" s="4">
        <v>21.5</v>
      </c>
      <c r="D4" s="5">
        <v>0.35</v>
      </c>
    </row>
    <row r="5" spans="1:7" ht="15.75" customHeight="1">
      <c r="A5" s="3" t="s">
        <v>8</v>
      </c>
      <c r="B5" s="6" t="s">
        <v>9</v>
      </c>
      <c r="C5" s="4">
        <v>5.0999999999999996</v>
      </c>
      <c r="D5" s="5">
        <v>0.4</v>
      </c>
    </row>
    <row r="6" spans="1:7" ht="15.75" customHeight="1">
      <c r="A6" s="3" t="s">
        <v>10</v>
      </c>
      <c r="B6" s="3" t="s">
        <v>11</v>
      </c>
      <c r="C6" s="4">
        <v>2.6</v>
      </c>
      <c r="D6" s="5">
        <v>0.45</v>
      </c>
    </row>
    <row r="7" spans="1:7">
      <c r="C7" s="7"/>
    </row>
    <row r="9" spans="1:7">
      <c r="B9" s="8" t="s">
        <v>1</v>
      </c>
      <c r="C9" s="9" t="s">
        <v>25</v>
      </c>
    </row>
    <row r="10" spans="1:7">
      <c r="B10" s="10" t="s">
        <v>7</v>
      </c>
      <c r="C10" s="19"/>
      <c r="E10" s="2" t="str">
        <f>IF(C10="","",IF(C10=VLOOKUP(B10,$B$2:$D$6,2,FALSE)*(100%-VLOOKUP(B10,$B$2:$D$6,3,FALSE)),"richtig",FALSE))</f>
        <v/>
      </c>
      <c r="G10" s="20" t="s">
        <v>50</v>
      </c>
    </row>
    <row r="14" spans="1:7">
      <c r="A14" s="1" t="s">
        <v>0</v>
      </c>
      <c r="B14" s="1" t="s">
        <v>1</v>
      </c>
      <c r="C14" s="1" t="s">
        <v>12</v>
      </c>
      <c r="E14" s="21" t="s">
        <v>38</v>
      </c>
    </row>
    <row r="15" spans="1:7">
      <c r="A15" s="3" t="s">
        <v>2</v>
      </c>
      <c r="B15" s="3" t="s">
        <v>3</v>
      </c>
      <c r="C15" s="4">
        <v>145.6</v>
      </c>
      <c r="E15" s="22">
        <v>0.15</v>
      </c>
    </row>
    <row r="16" spans="1:7">
      <c r="A16" s="3" t="s">
        <v>4</v>
      </c>
      <c r="B16" s="3" t="s">
        <v>5</v>
      </c>
      <c r="C16" s="4">
        <v>3.5</v>
      </c>
      <c r="E16" s="23"/>
    </row>
    <row r="17" spans="1:6">
      <c r="A17" s="3" t="s">
        <v>6</v>
      </c>
      <c r="B17" s="3" t="s">
        <v>7</v>
      </c>
      <c r="C17" s="4">
        <v>21.5</v>
      </c>
      <c r="D17" s="11"/>
      <c r="E17" s="21" t="s">
        <v>39</v>
      </c>
    </row>
    <row r="18" spans="1:6">
      <c r="A18" s="3" t="s">
        <v>8</v>
      </c>
      <c r="B18" s="6" t="s">
        <v>9</v>
      </c>
      <c r="C18" s="4">
        <v>5.0999999999999996</v>
      </c>
      <c r="D18" s="11"/>
      <c r="E18" s="22">
        <v>0.2</v>
      </c>
    </row>
    <row r="19" spans="1:6">
      <c r="A19" s="3" t="s">
        <v>10</v>
      </c>
      <c r="B19" s="3" t="s">
        <v>11</v>
      </c>
      <c r="C19" s="4">
        <v>2.6</v>
      </c>
      <c r="D19" s="11"/>
      <c r="E19" s="11"/>
      <c r="F19" s="12"/>
    </row>
    <row r="22" spans="1:6">
      <c r="B22" s="13" t="s">
        <v>0</v>
      </c>
      <c r="C22" s="9" t="s">
        <v>25</v>
      </c>
    </row>
    <row r="23" spans="1:6">
      <c r="B23" s="10" t="s">
        <v>6</v>
      </c>
      <c r="C23" s="19"/>
      <c r="E23" s="2" t="str">
        <f>IF(C23="","",IF(C23=VLOOKUP(B23,$A$15:$C$19,3,FALSE)*(100%-IF(VLOOKUP(B23,$A$15:$C$19,3,FALSE)&gt;20,$E$18,$E$15)),"richtig",FALSE))</f>
        <v/>
      </c>
    </row>
    <row r="26" spans="1:6">
      <c r="D26" s="14"/>
    </row>
    <row r="28" spans="1:6">
      <c r="A28" s="1" t="s">
        <v>24</v>
      </c>
      <c r="B28" s="16" t="s">
        <v>15</v>
      </c>
      <c r="C28" s="16" t="s">
        <v>16</v>
      </c>
      <c r="D28" s="1" t="s">
        <v>17</v>
      </c>
      <c r="E28" s="1" t="s">
        <v>18</v>
      </c>
    </row>
    <row r="29" spans="1:6">
      <c r="A29" s="18">
        <v>1</v>
      </c>
      <c r="B29" s="2" t="s">
        <v>26</v>
      </c>
      <c r="C29" s="2" t="s">
        <v>32</v>
      </c>
      <c r="D29" s="15" t="s">
        <v>19</v>
      </c>
      <c r="E29" s="17">
        <v>25180</v>
      </c>
    </row>
    <row r="30" spans="1:6">
      <c r="A30" s="18">
        <v>2</v>
      </c>
      <c r="B30" s="2" t="s">
        <v>27</v>
      </c>
      <c r="C30" s="2" t="s">
        <v>33</v>
      </c>
      <c r="D30" s="15" t="s">
        <v>40</v>
      </c>
      <c r="E30" s="17">
        <v>19043</v>
      </c>
    </row>
    <row r="31" spans="1:6">
      <c r="A31" s="18">
        <v>3</v>
      </c>
      <c r="B31" s="2" t="s">
        <v>28</v>
      </c>
      <c r="C31" s="2" t="s">
        <v>34</v>
      </c>
      <c r="D31" s="15" t="s">
        <v>20</v>
      </c>
      <c r="E31" s="17">
        <v>23253</v>
      </c>
    </row>
    <row r="32" spans="1:6">
      <c r="A32" s="18">
        <v>4</v>
      </c>
      <c r="B32" s="2" t="s">
        <v>29</v>
      </c>
      <c r="C32" s="2" t="s">
        <v>35</v>
      </c>
      <c r="D32" s="15" t="s">
        <v>21</v>
      </c>
      <c r="E32" s="17">
        <v>21447</v>
      </c>
    </row>
    <row r="33" spans="1:7">
      <c r="A33" s="18">
        <v>5</v>
      </c>
      <c r="B33" s="2" t="s">
        <v>30</v>
      </c>
      <c r="C33" s="2" t="s">
        <v>36</v>
      </c>
      <c r="D33" s="15" t="s">
        <v>22</v>
      </c>
      <c r="E33" s="17">
        <v>20152</v>
      </c>
    </row>
    <row r="34" spans="1:7">
      <c r="A34" s="18">
        <v>6</v>
      </c>
      <c r="B34" s="2" t="s">
        <v>31</v>
      </c>
      <c r="C34" s="2" t="s">
        <v>37</v>
      </c>
      <c r="D34" s="15" t="s">
        <v>23</v>
      </c>
      <c r="E34" s="17">
        <v>23194</v>
      </c>
    </row>
    <row r="38" spans="1:7">
      <c r="B38" s="8" t="s">
        <v>14</v>
      </c>
    </row>
    <row r="39" spans="1:7">
      <c r="B39" s="10">
        <v>1</v>
      </c>
      <c r="C39" s="24"/>
      <c r="E39" s="2" t="str">
        <f>IF(C39="","",IF(C39=G39,"richtig",FALSE))</f>
        <v/>
      </c>
      <c r="G39" s="2" t="str">
        <f>_xlfn.IFNA(VLOOKUP(B39,$A$29:$E$34,3,FALSE)&amp;" "&amp;VLOOKUP(B39,$A$29:$E$34,2,FALSE)&amp;" ist im "&amp;VLOOKUP(B39,$A$29:$E$34,4,FALSE),"P.-Nr. "&amp;B39&amp;" ist nicht vorhanden")</f>
        <v>Manuel Eggenberger ist im Vertrieb</v>
      </c>
    </row>
  </sheetData>
  <phoneticPr fontId="0" type="noConversion"/>
  <conditionalFormatting sqref="B29:C34">
    <cfRule type="expression" dxfId="16" priority="9" stopIfTrue="1">
      <formula>$A29=$E$7</formula>
    </cfRule>
  </conditionalFormatting>
  <conditionalFormatting sqref="E10">
    <cfRule type="cellIs" dxfId="15" priority="7" operator="equal">
      <formula>FALSE</formula>
    </cfRule>
    <cfRule type="cellIs" dxfId="14" priority="8" operator="equal">
      <formula>"richtig"</formula>
    </cfRule>
  </conditionalFormatting>
  <conditionalFormatting sqref="E23">
    <cfRule type="cellIs" dxfId="13" priority="5" operator="equal">
      <formula>FALSE</formula>
    </cfRule>
    <cfRule type="cellIs" dxfId="12" priority="6" operator="equal">
      <formula>"richtig"</formula>
    </cfRule>
  </conditionalFormatting>
  <conditionalFormatting sqref="E39">
    <cfRule type="cellIs" dxfId="11" priority="3" operator="equal">
      <formula>FALSE</formula>
    </cfRule>
    <cfRule type="cellIs" dxfId="10" priority="4" operator="equal">
      <formula>"richtig"</formula>
    </cfRule>
  </conditionalFormatting>
  <conditionalFormatting sqref="G39">
    <cfRule type="cellIs" dxfId="9" priority="1" operator="equal">
      <formula>FALSE</formula>
    </cfRule>
    <cfRule type="cellIs" dxfId="8" priority="2" operator="equal">
      <formula>"richtig"</formula>
    </cfRule>
  </conditionalFormatting>
  <dataValidations count="3">
    <dataValidation type="list" allowBlank="1" showInputMessage="1" showErrorMessage="1" sqref="B10" xr:uid="{00000000-0002-0000-0100-000000000000}">
      <formula1>$B$2:$B$6</formula1>
    </dataValidation>
    <dataValidation type="list" allowBlank="1" showInputMessage="1" showErrorMessage="1" sqref="B23" xr:uid="{00000000-0002-0000-0100-000001000000}">
      <formula1>$A$15:$A$19</formula1>
    </dataValidation>
    <dataValidation type="list" operator="greaterThan" allowBlank="1" showInputMessage="1" showErrorMessage="1" prompt="Geben Sie hier eine Personalnummer ein!" sqref="B39" xr:uid="{00000000-0002-0000-0100-000002000000}">
      <formula1>"1,2,3,4,5,6,7,8,9,10,11,12"</formula1>
    </dataValidation>
  </dataValidations>
  <pageMargins left="0.78740157499999996" right="0.78740157499999996" top="0.984251969" bottom="0.984251969" header="0.4921259845" footer="0.4921259845"/>
  <pageSetup paperSize="9" orientation="portrait" horizontalDpi="4294967293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25"/>
  <sheetViews>
    <sheetView workbookViewId="0"/>
  </sheetViews>
  <sheetFormatPr baseColWidth="10" defaultColWidth="11.5703125" defaultRowHeight="12.75"/>
  <cols>
    <col min="1" max="1" width="7.140625" style="45" customWidth="1"/>
    <col min="2" max="2" width="10.5703125" style="45" bestFit="1" customWidth="1"/>
    <col min="3" max="3" width="12.28515625" style="45" bestFit="1" customWidth="1"/>
    <col min="4" max="4" width="15.85546875" style="45" customWidth="1"/>
    <col min="5" max="7" width="11.5703125" style="45"/>
    <col min="8" max="8" width="15.7109375" style="45" bestFit="1" customWidth="1"/>
    <col min="9" max="9" width="15.5703125" style="45" customWidth="1"/>
    <col min="10" max="12" width="12.7109375" style="45" customWidth="1"/>
    <col min="13" max="16384" width="11.5703125" style="45"/>
  </cols>
  <sheetData>
    <row r="1" spans="1:12" ht="18.75">
      <c r="A1" s="64" t="s">
        <v>64</v>
      </c>
      <c r="B1" s="27"/>
      <c r="C1" s="52" t="s">
        <v>65</v>
      </c>
      <c r="D1" s="50" t="s">
        <v>61</v>
      </c>
      <c r="H1" s="58" t="s">
        <v>60</v>
      </c>
      <c r="I1" s="58"/>
      <c r="J1" s="63" t="s">
        <v>61</v>
      </c>
      <c r="K1" s="63" t="s">
        <v>62</v>
      </c>
      <c r="L1" s="63" t="s">
        <v>63</v>
      </c>
    </row>
    <row r="2" spans="1:12" ht="15.75">
      <c r="B2" s="27"/>
      <c r="C2" s="25"/>
      <c r="D2" s="25"/>
      <c r="E2" s="25"/>
      <c r="F2" s="25"/>
      <c r="G2" s="25"/>
      <c r="H2" s="46"/>
      <c r="I2" s="48"/>
      <c r="J2" s="70">
        <v>0.05</v>
      </c>
      <c r="K2" s="70">
        <v>0.1</v>
      </c>
      <c r="L2" s="70">
        <v>0.15</v>
      </c>
    </row>
    <row r="3" spans="1:12">
      <c r="A3" s="58" t="s">
        <v>51</v>
      </c>
      <c r="B3" s="58" t="s">
        <v>52</v>
      </c>
      <c r="C3" s="58" t="s">
        <v>53</v>
      </c>
      <c r="D3" s="62" t="s">
        <v>12</v>
      </c>
      <c r="E3" s="54"/>
      <c r="F3" s="54"/>
      <c r="G3" s="25"/>
      <c r="H3" s="47" t="s">
        <v>67</v>
      </c>
      <c r="I3" s="48">
        <v>100</v>
      </c>
      <c r="J3" s="70">
        <v>7.4999999999999997E-2</v>
      </c>
      <c r="K3" s="70">
        <v>0.125</v>
      </c>
      <c r="L3" s="70">
        <v>0.17499999999999999</v>
      </c>
    </row>
    <row r="4" spans="1:12" s="53" customFormat="1" ht="16.899999999999999" customHeight="1">
      <c r="A4" s="59">
        <v>1</v>
      </c>
      <c r="B4" s="60" t="s">
        <v>54</v>
      </c>
      <c r="C4" s="61">
        <v>77.95</v>
      </c>
      <c r="D4" s="65"/>
      <c r="E4" s="57"/>
      <c r="F4" s="2" t="str">
        <f>IF(D4="","",IF(D4=A4*C4,"richtig",FALSE))</f>
        <v/>
      </c>
      <c r="G4" s="55"/>
      <c r="H4" s="47" t="s">
        <v>68</v>
      </c>
      <c r="I4" s="49">
        <v>500</v>
      </c>
      <c r="J4" s="70">
        <v>0.1</v>
      </c>
      <c r="K4" s="70">
        <v>0.15</v>
      </c>
      <c r="L4" s="70">
        <v>0.2</v>
      </c>
    </row>
    <row r="5" spans="1:12" s="53" customFormat="1" ht="16.899999999999999" customHeight="1">
      <c r="A5" s="59">
        <v>1</v>
      </c>
      <c r="B5" s="60" t="s">
        <v>55</v>
      </c>
      <c r="C5" s="61">
        <v>245.8</v>
      </c>
      <c r="D5" s="65"/>
      <c r="E5" s="57"/>
      <c r="F5" s="2" t="str">
        <f t="shared" ref="F5:F7" si="0">IF(D5="","",IF(D5=A5*C5,"richtig",FALSE))</f>
        <v/>
      </c>
      <c r="G5" s="55"/>
      <c r="H5" s="47" t="s">
        <v>68</v>
      </c>
      <c r="I5" s="49">
        <v>1000</v>
      </c>
      <c r="J5" s="70">
        <v>0.125</v>
      </c>
      <c r="K5" s="70">
        <v>0.17499999999999999</v>
      </c>
      <c r="L5" s="70">
        <v>0.22500000000000001</v>
      </c>
    </row>
    <row r="6" spans="1:12" s="53" customFormat="1" ht="16.899999999999999" customHeight="1">
      <c r="A6" s="59">
        <v>1</v>
      </c>
      <c r="B6" s="60" t="s">
        <v>56</v>
      </c>
      <c r="C6" s="61">
        <v>855</v>
      </c>
      <c r="D6" s="65"/>
      <c r="E6" s="57"/>
      <c r="F6" s="2" t="str">
        <f t="shared" si="0"/>
        <v/>
      </c>
      <c r="G6" s="55"/>
      <c r="H6" s="47" t="s">
        <v>68</v>
      </c>
      <c r="I6" s="49">
        <v>1200</v>
      </c>
      <c r="J6" s="70">
        <v>0.15</v>
      </c>
      <c r="K6" s="70">
        <v>0.2</v>
      </c>
      <c r="L6" s="70">
        <v>0.25</v>
      </c>
    </row>
    <row r="7" spans="1:12" s="53" customFormat="1" ht="16.899999999999999" customHeight="1">
      <c r="A7" s="59">
        <v>2</v>
      </c>
      <c r="B7" s="60" t="s">
        <v>59</v>
      </c>
      <c r="C7" s="61">
        <v>125.3</v>
      </c>
      <c r="D7" s="65"/>
      <c r="E7" s="57"/>
      <c r="F7" s="2" t="str">
        <f t="shared" si="0"/>
        <v/>
      </c>
      <c r="G7" s="55"/>
      <c r="H7" s="47" t="s">
        <v>68</v>
      </c>
      <c r="I7" s="49">
        <v>1500</v>
      </c>
      <c r="J7" s="70">
        <v>0.17499999999999999</v>
      </c>
      <c r="K7" s="70">
        <v>0.25</v>
      </c>
      <c r="L7" s="70">
        <v>0.27500000000000002</v>
      </c>
    </row>
    <row r="8" spans="1:12" s="53" customFormat="1" ht="16.899999999999999" customHeight="1">
      <c r="A8" s="55"/>
      <c r="B8" s="55"/>
      <c r="C8" s="56"/>
      <c r="D8" s="56"/>
      <c r="E8" s="57"/>
      <c r="F8" s="57"/>
      <c r="G8" s="55"/>
      <c r="H8" s="47" t="s">
        <v>68</v>
      </c>
      <c r="I8" s="49">
        <v>1800</v>
      </c>
      <c r="J8" s="70">
        <v>0.2</v>
      </c>
      <c r="K8" s="70">
        <v>0.27500000000000002</v>
      </c>
      <c r="L8" s="70">
        <v>0.3</v>
      </c>
    </row>
    <row r="9" spans="1:12" ht="15.75">
      <c r="A9" s="51" t="s">
        <v>66</v>
      </c>
      <c r="D9" s="68"/>
      <c r="E9" s="57"/>
      <c r="F9" s="2" t="str">
        <f>IF(D9="","",IF(D9=SUM(D4:D8),"richtig",FALSE))</f>
        <v/>
      </c>
      <c r="G9" s="55"/>
      <c r="H9" s="47" t="s">
        <v>68</v>
      </c>
      <c r="I9" s="49">
        <v>2000</v>
      </c>
      <c r="J9" s="70">
        <v>0.25</v>
      </c>
      <c r="K9" s="70">
        <v>0.3</v>
      </c>
      <c r="L9" s="70">
        <v>0.35</v>
      </c>
    </row>
    <row r="10" spans="1:12">
      <c r="A10" s="51"/>
      <c r="D10" s="66"/>
      <c r="H10" s="47"/>
      <c r="I10" s="49">
        <v>2000000</v>
      </c>
      <c r="J10" s="70"/>
      <c r="K10" s="70"/>
      <c r="L10" s="70"/>
    </row>
    <row r="11" spans="1:12" ht="15.75">
      <c r="A11" s="51" t="s">
        <v>13</v>
      </c>
      <c r="C11" s="69"/>
      <c r="D11" s="67"/>
      <c r="E11" s="2" t="str">
        <f>IF(C11="","",IF(C11=VLOOKUP(D9,$I$2:$L$10,IF(D1=$J$1,2,IF(D1=$K$1,3,4)),TRUE),"richtig",FALSE))</f>
        <v/>
      </c>
      <c r="F11" s="2" t="str">
        <f>IF(D11="","",IF(E11="richtig",IF(D11=D9*C11,"richtig",FALSE),FALSE))</f>
        <v/>
      </c>
      <c r="J11" s="71"/>
      <c r="K11" s="71"/>
      <c r="L11" s="71"/>
    </row>
    <row r="12" spans="1:12">
      <c r="A12" s="51"/>
      <c r="D12" s="66"/>
      <c r="J12" s="71"/>
      <c r="K12" s="71"/>
      <c r="L12" s="71"/>
    </row>
    <row r="13" spans="1:12" ht="15.75">
      <c r="A13" s="51" t="s">
        <v>58</v>
      </c>
      <c r="D13" s="73"/>
      <c r="F13" s="2" t="str">
        <f>IF(D13="","",IF(F11="richtig",IF(D13=D9-D11,"richtig",FALSE),FALSE))</f>
        <v/>
      </c>
      <c r="J13" s="71"/>
      <c r="K13" s="71"/>
      <c r="L13" s="71"/>
    </row>
    <row r="14" spans="1:12">
      <c r="J14" s="71"/>
      <c r="K14" s="71"/>
      <c r="L14" s="71"/>
    </row>
    <row r="15" spans="1:12">
      <c r="A15" s="25"/>
      <c r="B15" s="25"/>
      <c r="C15" s="25"/>
      <c r="D15" s="25"/>
      <c r="E15" s="25"/>
      <c r="F15" s="25"/>
      <c r="G15" s="25"/>
      <c r="J15" s="71"/>
      <c r="K15" s="71"/>
      <c r="L15" s="71"/>
    </row>
    <row r="16" spans="1:12">
      <c r="H16" s="25"/>
      <c r="I16" s="25"/>
      <c r="J16" s="25"/>
    </row>
    <row r="17" spans="8:10">
      <c r="H17" s="25"/>
      <c r="I17" s="25"/>
      <c r="J17" s="25"/>
    </row>
    <row r="18" spans="8:10">
      <c r="H18" s="25"/>
      <c r="I18" s="25"/>
      <c r="J18" s="25"/>
    </row>
    <row r="19" spans="8:10">
      <c r="H19" s="25"/>
      <c r="I19" s="25"/>
      <c r="J19" s="25"/>
    </row>
    <row r="20" spans="8:10">
      <c r="H20" s="25"/>
      <c r="I20" s="25"/>
      <c r="J20" s="25"/>
    </row>
    <row r="21" spans="8:10">
      <c r="I21" s="54"/>
      <c r="J21" s="54"/>
    </row>
    <row r="22" spans="8:10">
      <c r="I22" s="54"/>
      <c r="J22" s="54"/>
    </row>
    <row r="23" spans="8:10">
      <c r="I23" s="54"/>
      <c r="J23" s="54"/>
    </row>
    <row r="24" spans="8:10">
      <c r="H24" s="25"/>
      <c r="I24" s="25"/>
      <c r="J24" s="25"/>
    </row>
    <row r="25" spans="8:10">
      <c r="H25" s="25"/>
      <c r="I25" s="25"/>
      <c r="J25" s="25"/>
    </row>
  </sheetData>
  <conditionalFormatting sqref="E11:F11">
    <cfRule type="cellIs" dxfId="7" priority="3" operator="equal">
      <formula>FALSE</formula>
    </cfRule>
    <cfRule type="cellIs" dxfId="6" priority="4" operator="equal">
      <formula>"richtig"</formula>
    </cfRule>
  </conditionalFormatting>
  <conditionalFormatting sqref="F4:F7 F9 F11 F13">
    <cfRule type="cellIs" dxfId="5" priority="1" operator="equal">
      <formula>FALSE</formula>
    </cfRule>
    <cfRule type="cellIs" dxfId="4" priority="2" operator="equal">
      <formula>"richtig"</formula>
    </cfRule>
  </conditionalFormatting>
  <dataValidations count="1">
    <dataValidation type="list" allowBlank="1" showInputMessage="1" showErrorMessage="1" sqref="D1" xr:uid="{00000000-0002-0000-0200-000000000000}">
      <formula1>$J$1:$L$1</formula1>
    </dataValidation>
  </dataValidations>
  <pageMargins left="0.7" right="0.7" top="0.78740157499999996" bottom="0.78740157499999996" header="0.3" footer="0.3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25"/>
  <sheetViews>
    <sheetView workbookViewId="0"/>
  </sheetViews>
  <sheetFormatPr baseColWidth="10" defaultColWidth="11.5703125" defaultRowHeight="12.75"/>
  <cols>
    <col min="1" max="1" width="7.140625" style="45" customWidth="1"/>
    <col min="2" max="2" width="10.5703125" style="45" bestFit="1" customWidth="1"/>
    <col min="3" max="3" width="12.28515625" style="45" bestFit="1" customWidth="1"/>
    <col min="4" max="4" width="15.85546875" style="45" customWidth="1"/>
    <col min="5" max="7" width="11.5703125" style="45"/>
    <col min="8" max="8" width="15.7109375" style="45" bestFit="1" customWidth="1"/>
    <col min="9" max="9" width="15.5703125" style="45" customWidth="1"/>
    <col min="10" max="12" width="12.7109375" style="45" customWidth="1"/>
    <col min="13" max="16384" width="11.5703125" style="45"/>
  </cols>
  <sheetData>
    <row r="1" spans="1:12" ht="18.75">
      <c r="A1" s="64" t="s">
        <v>64</v>
      </c>
      <c r="B1" s="27"/>
      <c r="C1" s="52" t="s">
        <v>65</v>
      </c>
      <c r="D1" s="50" t="s">
        <v>61</v>
      </c>
      <c r="H1" s="58" t="s">
        <v>60</v>
      </c>
      <c r="I1" s="58"/>
      <c r="J1" s="63" t="s">
        <v>61</v>
      </c>
      <c r="K1" s="63" t="s">
        <v>62</v>
      </c>
      <c r="L1" s="63" t="s">
        <v>63</v>
      </c>
    </row>
    <row r="2" spans="1:12" ht="15.75">
      <c r="B2" s="27"/>
      <c r="C2" s="25"/>
      <c r="D2" s="25"/>
      <c r="E2" s="25"/>
      <c r="F2" s="25"/>
      <c r="G2" s="25"/>
      <c r="H2" s="46"/>
      <c r="I2" s="48">
        <v>0</v>
      </c>
      <c r="J2" s="70">
        <v>0.05</v>
      </c>
      <c r="K2" s="70">
        <v>0.1</v>
      </c>
      <c r="L2" s="70">
        <v>0.15</v>
      </c>
    </row>
    <row r="3" spans="1:12">
      <c r="A3" s="58" t="s">
        <v>51</v>
      </c>
      <c r="B3" s="58" t="s">
        <v>52</v>
      </c>
      <c r="C3" s="58" t="s">
        <v>53</v>
      </c>
      <c r="D3" s="62" t="s">
        <v>12</v>
      </c>
      <c r="E3" s="54"/>
      <c r="F3" s="54"/>
      <c r="G3" s="25"/>
      <c r="H3" s="47" t="s">
        <v>67</v>
      </c>
      <c r="I3" s="48">
        <v>100</v>
      </c>
      <c r="J3" s="70">
        <v>7.4999999999999997E-2</v>
      </c>
      <c r="K3" s="70">
        <v>0.125</v>
      </c>
      <c r="L3" s="70">
        <v>0.17499999999999999</v>
      </c>
    </row>
    <row r="4" spans="1:12" s="53" customFormat="1" ht="16.899999999999999" customHeight="1">
      <c r="A4" s="59">
        <v>1</v>
      </c>
      <c r="B4" s="60" t="s">
        <v>54</v>
      </c>
      <c r="C4" s="61">
        <v>77.95</v>
      </c>
      <c r="D4" s="65">
        <f>A4*C4</f>
        <v>77.95</v>
      </c>
      <c r="E4" s="57"/>
      <c r="F4" s="2" t="str">
        <f>IF(D4="","",IF(D4=A4*C4,"richtig",FALSE))</f>
        <v>richtig</v>
      </c>
      <c r="G4" s="55"/>
      <c r="H4" s="47" t="s">
        <v>68</v>
      </c>
      <c r="I4" s="49">
        <v>500</v>
      </c>
      <c r="J4" s="70">
        <v>0.1</v>
      </c>
      <c r="K4" s="70">
        <v>0.15</v>
      </c>
      <c r="L4" s="70">
        <v>0.2</v>
      </c>
    </row>
    <row r="5" spans="1:12" s="53" customFormat="1" ht="16.899999999999999" customHeight="1">
      <c r="A5" s="59">
        <v>1</v>
      </c>
      <c r="B5" s="60" t="s">
        <v>55</v>
      </c>
      <c r="C5" s="61">
        <v>245.8</v>
      </c>
      <c r="D5" s="65">
        <f t="shared" ref="D5:D7" si="0">A5*C5</f>
        <v>245.8</v>
      </c>
      <c r="E5" s="57"/>
      <c r="F5" s="2" t="str">
        <f t="shared" ref="F5:F7" si="1">IF(D5="","",IF(D5=A5*C5,"richtig",FALSE))</f>
        <v>richtig</v>
      </c>
      <c r="G5" s="55"/>
      <c r="H5" s="47" t="s">
        <v>68</v>
      </c>
      <c r="I5" s="49">
        <v>1000</v>
      </c>
      <c r="J5" s="70">
        <v>0.125</v>
      </c>
      <c r="K5" s="70">
        <v>0.17499999999999999</v>
      </c>
      <c r="L5" s="70">
        <v>0.22500000000000001</v>
      </c>
    </row>
    <row r="6" spans="1:12" s="53" customFormat="1" ht="16.899999999999999" customHeight="1">
      <c r="A6" s="59">
        <v>1</v>
      </c>
      <c r="B6" s="60" t="s">
        <v>56</v>
      </c>
      <c r="C6" s="61">
        <v>855</v>
      </c>
      <c r="D6" s="65">
        <f t="shared" si="0"/>
        <v>855</v>
      </c>
      <c r="E6" s="57"/>
      <c r="F6" s="2" t="str">
        <f t="shared" si="1"/>
        <v>richtig</v>
      </c>
      <c r="G6" s="55"/>
      <c r="H6" s="47" t="s">
        <v>68</v>
      </c>
      <c r="I6" s="49">
        <v>1200</v>
      </c>
      <c r="J6" s="70">
        <v>0.15</v>
      </c>
      <c r="K6" s="70">
        <v>0.2</v>
      </c>
      <c r="L6" s="70">
        <v>0.25</v>
      </c>
    </row>
    <row r="7" spans="1:12" s="53" customFormat="1" ht="16.899999999999999" customHeight="1">
      <c r="A7" s="59">
        <v>2</v>
      </c>
      <c r="B7" s="60" t="s">
        <v>59</v>
      </c>
      <c r="C7" s="61">
        <v>125.3</v>
      </c>
      <c r="D7" s="65">
        <f t="shared" si="0"/>
        <v>250.6</v>
      </c>
      <c r="E7" s="57"/>
      <c r="F7" s="2" t="str">
        <f t="shared" si="1"/>
        <v>richtig</v>
      </c>
      <c r="G7" s="55"/>
      <c r="H7" s="47" t="s">
        <v>68</v>
      </c>
      <c r="I7" s="49">
        <v>1500</v>
      </c>
      <c r="J7" s="70">
        <v>0.17499999999999999</v>
      </c>
      <c r="K7" s="70">
        <v>0.25</v>
      </c>
      <c r="L7" s="70">
        <v>0.27500000000000002</v>
      </c>
    </row>
    <row r="8" spans="1:12" s="53" customFormat="1" ht="16.899999999999999" customHeight="1">
      <c r="A8" s="55"/>
      <c r="B8" s="55"/>
      <c r="C8" s="56"/>
      <c r="D8" s="56"/>
      <c r="E8" s="57"/>
      <c r="F8" s="57"/>
      <c r="G8" s="55"/>
      <c r="H8" s="47" t="s">
        <v>68</v>
      </c>
      <c r="I8" s="49">
        <v>1800</v>
      </c>
      <c r="J8" s="70">
        <v>0.2</v>
      </c>
      <c r="K8" s="70">
        <v>0.27500000000000002</v>
      </c>
      <c r="L8" s="70">
        <v>0.3</v>
      </c>
    </row>
    <row r="9" spans="1:12" ht="15.75">
      <c r="A9" s="51" t="s">
        <v>66</v>
      </c>
      <c r="D9" s="68">
        <f>SUM(D4:D8)</f>
        <v>1429.35</v>
      </c>
      <c r="E9" s="57"/>
      <c r="F9" s="2" t="str">
        <f>IF(D9="","",IF(D9=SUM(D4:D8),"richtig",FALSE))</f>
        <v>richtig</v>
      </c>
      <c r="G9" s="55"/>
      <c r="H9" s="47" t="s">
        <v>68</v>
      </c>
      <c r="I9" s="49">
        <v>2000</v>
      </c>
      <c r="J9" s="70">
        <v>0.25</v>
      </c>
      <c r="K9" s="70">
        <v>0.3</v>
      </c>
      <c r="L9" s="70">
        <v>0.35</v>
      </c>
    </row>
    <row r="10" spans="1:12">
      <c r="A10" s="51"/>
      <c r="D10" s="66"/>
      <c r="H10" s="47"/>
      <c r="I10" s="49">
        <v>2000000</v>
      </c>
      <c r="J10" s="70"/>
      <c r="K10" s="70"/>
      <c r="L10" s="70"/>
    </row>
    <row r="11" spans="1:12" ht="15.75">
      <c r="A11" s="51" t="s">
        <v>13</v>
      </c>
      <c r="C11" s="69">
        <f>IF(D1=J1,J13,IF(D1=K1,K13,IF(D1=L1,L13,"")))</f>
        <v>0.15</v>
      </c>
      <c r="D11" s="67">
        <f>D9*C11</f>
        <v>214.40249999999997</v>
      </c>
      <c r="E11" s="2" t="str">
        <f>IF(C11="","",IF(C11=IF(D1=J1,J13,IF(D1=K1,K13,IF(D1=L1,L13,""))),"richtig",FALSE))</f>
        <v>richtig</v>
      </c>
      <c r="F11" s="2" t="str">
        <f>IF(D11="","",IF(E11="richtig",IF(D11=D9*C11,"richtig",FALSE),FALSE))</f>
        <v>richtig</v>
      </c>
      <c r="J11" s="71"/>
      <c r="K11" s="71"/>
      <c r="L11" s="71"/>
    </row>
    <row r="12" spans="1:12" ht="13.5" thickBot="1">
      <c r="A12" s="51"/>
      <c r="D12" s="66"/>
      <c r="J12" s="71"/>
      <c r="K12" s="71"/>
      <c r="L12" s="71"/>
    </row>
    <row r="13" spans="1:12" ht="16.5" thickBot="1">
      <c r="A13" s="51" t="s">
        <v>58</v>
      </c>
      <c r="D13" s="73">
        <f>D9-D11</f>
        <v>1214.9475</v>
      </c>
      <c r="F13" s="2" t="str">
        <f>IF(D13="","",IF(F11="richtig",IF(D13=D9-D11,"richtig",FALSE),FALSE))</f>
        <v>richtig</v>
      </c>
      <c r="H13" s="54" t="s">
        <v>57</v>
      </c>
      <c r="J13" s="72">
        <f>VLOOKUP($D$9,$I$2:$L$10,2,TRUE)</f>
        <v>0.15</v>
      </c>
      <c r="K13" s="72">
        <f>VLOOKUP($D$9,$I$2:$L$10,3,TRUE)</f>
        <v>0.2</v>
      </c>
      <c r="L13" s="72">
        <f>VLOOKUP($D$9,$I$2:$L$10,4,TRUE)</f>
        <v>0.25</v>
      </c>
    </row>
    <row r="15" spans="1:12">
      <c r="A15" s="25"/>
      <c r="B15" s="25"/>
      <c r="C15" s="25"/>
      <c r="D15" s="25"/>
      <c r="E15" s="25"/>
      <c r="F15" s="25"/>
      <c r="G15" s="25"/>
      <c r="H15" s="25"/>
    </row>
    <row r="16" spans="1:12">
      <c r="H16" s="25"/>
      <c r="I16" s="25"/>
      <c r="J16" s="25"/>
    </row>
    <row r="17" spans="8:10">
      <c r="H17" s="25"/>
      <c r="I17" s="25"/>
      <c r="J17" s="25"/>
    </row>
    <row r="18" spans="8:10">
      <c r="H18" s="25"/>
      <c r="I18" s="25"/>
      <c r="J18" s="25"/>
    </row>
    <row r="19" spans="8:10">
      <c r="H19" s="25"/>
      <c r="I19" s="25"/>
      <c r="J19" s="25"/>
    </row>
    <row r="20" spans="8:10">
      <c r="H20" s="25"/>
      <c r="I20" s="25"/>
      <c r="J20" s="25"/>
    </row>
    <row r="21" spans="8:10">
      <c r="I21" s="54"/>
      <c r="J21" s="54"/>
    </row>
    <row r="22" spans="8:10">
      <c r="I22" s="54"/>
      <c r="J22" s="54"/>
    </row>
    <row r="23" spans="8:10">
      <c r="I23" s="54"/>
      <c r="J23" s="54"/>
    </row>
    <row r="24" spans="8:10">
      <c r="H24" s="25"/>
      <c r="I24" s="25"/>
      <c r="J24" s="25"/>
    </row>
    <row r="25" spans="8:10">
      <c r="H25" s="25"/>
      <c r="I25" s="25"/>
      <c r="J25" s="25"/>
    </row>
  </sheetData>
  <sheetProtection sheet="1" formatCells="0" formatColumns="0" formatRows="0" insertColumns="0" insertRows="0" insertHyperlinks="0" deleteColumns="0" deleteRows="0" sort="0" autoFilter="0" pivotTables="0"/>
  <conditionalFormatting sqref="E11:F11">
    <cfRule type="cellIs" dxfId="3" priority="3" operator="equal">
      <formula>FALSE</formula>
    </cfRule>
    <cfRule type="cellIs" dxfId="2" priority="4" operator="equal">
      <formula>"richtig"</formula>
    </cfRule>
  </conditionalFormatting>
  <conditionalFormatting sqref="F4:F13">
    <cfRule type="cellIs" dxfId="1" priority="1" operator="equal">
      <formula>FALSE</formula>
    </cfRule>
    <cfRule type="cellIs" dxfId="0" priority="2" operator="equal">
      <formula>"richtig"</formula>
    </cfRule>
  </conditionalFormatting>
  <dataValidations count="1">
    <dataValidation type="list" allowBlank="1" showInputMessage="1" showErrorMessage="1" sqref="D1" xr:uid="{00000000-0002-0000-0300-000000000000}">
      <formula1>$J$1:$L$1</formula1>
    </dataValidation>
  </dataValidations>
  <pageMargins left="0.7" right="0.7" top="0.78740157499999996" bottom="0.78740157499999996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Weitsprung</vt:lpstr>
      <vt:lpstr>Preise</vt:lpstr>
      <vt:lpstr>Einkauf</vt:lpstr>
      <vt:lpstr>Einkauf-L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Lippuner Jürg BZBS</dc:creator>
  <cp:lastModifiedBy>Lippuner Jürg BZBS</cp:lastModifiedBy>
  <dcterms:created xsi:type="dcterms:W3CDTF">2006-12-01T10:20:10Z</dcterms:created>
  <dcterms:modified xsi:type="dcterms:W3CDTF">2024-11-29T11:08:09Z</dcterms:modified>
</cp:coreProperties>
</file>