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ippunerJ\Downloads\"/>
    </mc:Choice>
  </mc:AlternateContent>
  <xr:revisionPtr revIDLastSave="0" documentId="13_ncr:1_{D1CD4988-5133-462C-80F7-C9B0C73E7F29}" xr6:coauthVersionLast="47" xr6:coauthVersionMax="47" xr10:uidLastSave="{00000000-0000-0000-0000-000000000000}"/>
  <bookViews>
    <workbookView xWindow="28680" yWindow="-120" windowWidth="51840" windowHeight="21120" xr2:uid="{00000000-000D-0000-FFFF-FFFF00000000}"/>
  </bookViews>
  <sheets>
    <sheet name="Wenn" sheetId="1" r:id="rId1"/>
    <sheet name="Wenn_L" sheetId="4" state="hidden" r:id="rId2"/>
    <sheet name="Velo" sheetId="2" r:id="rId3"/>
    <sheet name="Velo_L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 a="1"/>
  <c r="A2" i="2" s="1"/>
  <c r="A2" i="6" a="1"/>
  <c r="A2" i="6" s="1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6" i="4"/>
  <c r="H7" i="6" l="1"/>
  <c r="H6" i="6"/>
  <c r="H5" i="6"/>
  <c r="H4" i="6"/>
  <c r="H3" i="6"/>
  <c r="H2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juerg.lippuner</author>
  </authors>
  <commentList>
    <comment ref="G7" authorId="0" shapeId="0" xr:uid="{00000000-0006-0000-0200-000001000000}">
      <text>
        <r>
          <rPr>
            <sz val="9"/>
            <color indexed="81"/>
            <rFont val="Tahoma"/>
            <family val="2"/>
          </rPr>
          <t xml:space="preserve">bei mehreren Kriteren verwenden Sie die Funktion </t>
        </r>
        <r>
          <rPr>
            <b/>
            <sz val="9"/>
            <color indexed="81"/>
            <rFont val="Tahoma"/>
            <family val="2"/>
          </rPr>
          <t>=Zählenwenns()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juerg.lippuner</author>
  </authors>
  <commentList>
    <comment ref="G7" authorId="0" shapeId="0" xr:uid="{00000000-0006-0000-0300-000001000000}">
      <text>
        <r>
          <rPr>
            <sz val="9"/>
            <color indexed="81"/>
            <rFont val="Tahoma"/>
            <family val="2"/>
          </rPr>
          <t xml:space="preserve">bei mehreren Kriteren verwenden Sie die Funktion </t>
        </r>
        <r>
          <rPr>
            <b/>
            <sz val="9"/>
            <color indexed="81"/>
            <rFont val="Tahoma"/>
            <family val="2"/>
          </rPr>
          <t>=Zählenwenns()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<sst xmlns="http://schemas.openxmlformats.org/spreadsheetml/2006/main" count="386" uniqueCount="85">
  <si>
    <t>Mehrwertsteuer</t>
  </si>
  <si>
    <t>Produktgruppe</t>
  </si>
  <si>
    <t>Marke</t>
  </si>
  <si>
    <t>Geschirrspüler</t>
  </si>
  <si>
    <t>Hoover</t>
  </si>
  <si>
    <t>Whirlpool</t>
  </si>
  <si>
    <t>Siemens</t>
  </si>
  <si>
    <t>Miele</t>
  </si>
  <si>
    <t>Kenwood</t>
  </si>
  <si>
    <t>Kühlschrank</t>
  </si>
  <si>
    <t>Elin</t>
  </si>
  <si>
    <t>Gorenje</t>
  </si>
  <si>
    <t>Goldstar</t>
  </si>
  <si>
    <t>Tiefkühler</t>
  </si>
  <si>
    <t>Wäschetrockner</t>
  </si>
  <si>
    <t>Candy</t>
  </si>
  <si>
    <t>Zanussi</t>
  </si>
  <si>
    <t>Zanker</t>
  </si>
  <si>
    <t>Waschmaschine</t>
  </si>
  <si>
    <t>Eudora</t>
  </si>
  <si>
    <t>Bauknecht</t>
  </si>
  <si>
    <t>AEG</t>
  </si>
  <si>
    <t>Preis</t>
  </si>
  <si>
    <t>Preis ohne MwSt.</t>
  </si>
  <si>
    <t>Preis inkl. MwSt.</t>
  </si>
  <si>
    <t>Bestellen</t>
  </si>
  <si>
    <t>Aufgaben</t>
  </si>
  <si>
    <t>2. Berechnen Sie in der Spalte G den Preis inkl. MwSt. Für Gorenje-Produkte gilt allerdings ein Rabatt von 20 %.</t>
  </si>
  <si>
    <t>Lagerbestand</t>
  </si>
  <si>
    <t>Mindestbestand</t>
  </si>
  <si>
    <t>Hersteller</t>
  </si>
  <si>
    <t>Bezeichnung</t>
  </si>
  <si>
    <t>Art</t>
  </si>
  <si>
    <t>Typ</t>
  </si>
  <si>
    <t>Rahmen</t>
  </si>
  <si>
    <t>Anschaffungsdatum</t>
  </si>
  <si>
    <t>Staiger</t>
  </si>
  <si>
    <t>Orkan</t>
  </si>
  <si>
    <t>Tourenrad</t>
  </si>
  <si>
    <t>Raleigh</t>
  </si>
  <si>
    <t>Executive</t>
  </si>
  <si>
    <t>Panasonic</t>
  </si>
  <si>
    <t>FirstClass</t>
  </si>
  <si>
    <t>Mountain-Bike</t>
  </si>
  <si>
    <t>Miyata</t>
  </si>
  <si>
    <t/>
  </si>
  <si>
    <t>Mercier</t>
  </si>
  <si>
    <t>Velo de Mecier</t>
  </si>
  <si>
    <t>Rennrad</t>
  </si>
  <si>
    <t>Scott</t>
  </si>
  <si>
    <t>Hercules</t>
  </si>
  <si>
    <t>GoClimb</t>
  </si>
  <si>
    <t>Klett</t>
  </si>
  <si>
    <t>Hirsch</t>
  </si>
  <si>
    <t>Mountana</t>
  </si>
  <si>
    <t>Meier</t>
  </si>
  <si>
    <t>Systemo</t>
  </si>
  <si>
    <t>Hurrican</t>
  </si>
  <si>
    <t>Hitachi</t>
  </si>
  <si>
    <t>Technobike</t>
  </si>
  <si>
    <t>Superrenner</t>
  </si>
  <si>
    <t>Supertandem</t>
  </si>
  <si>
    <t>Tandem</t>
  </si>
  <si>
    <t>Schneller Hirsch</t>
  </si>
  <si>
    <t>Klettergemse</t>
  </si>
  <si>
    <t>Citybike</t>
  </si>
  <si>
    <t>VSF-Fahrrad Manufaktur</t>
  </si>
  <si>
    <t>ATAER B130</t>
  </si>
  <si>
    <t>Ocean</t>
  </si>
  <si>
    <t>Wirbelwind</t>
  </si>
  <si>
    <t>Dawes</t>
  </si>
  <si>
    <t>OffRoad</t>
  </si>
  <si>
    <t>Daws</t>
  </si>
  <si>
    <t>OnOffRoad</t>
  </si>
  <si>
    <t>Nr.</t>
  </si>
  <si>
    <t>Wie viele Velos stecken in der Liste?</t>
  </si>
  <si>
    <t>Wie viel kostet das billigste Velo?</t>
  </si>
  <si>
    <t>Wie viele Tourenräder haben einen 27''-Rahmen?</t>
  </si>
  <si>
    <t>Wie viele Velos haben keine Bezeichnung?</t>
  </si>
  <si>
    <t>Lösung zur Kontrolle</t>
  </si>
  <si>
    <t>WENN-Funktion</t>
  </si>
  <si>
    <t>Wie viele Velos kosten weniger als CHF 1'000.00?</t>
  </si>
  <si>
    <r>
      <t xml:space="preserve">1. Wenn der Lagerbestand unter dem Mindestbestand liegt, tragen Sie ein </t>
    </r>
    <r>
      <rPr>
        <b/>
        <sz val="12"/>
        <color theme="1"/>
        <rFont val="Aptos Narrow"/>
        <family val="2"/>
        <scheme val="minor"/>
      </rPr>
      <t>x</t>
    </r>
    <r>
      <rPr>
        <sz val="12"/>
        <color theme="1"/>
        <rFont val="Aptos Narrow"/>
        <family val="2"/>
        <scheme val="minor"/>
      </rPr>
      <t xml:space="preserve"> in der Spalte Bestellen ein.</t>
    </r>
  </si>
  <si>
    <t>Rabatt</t>
  </si>
  <si>
    <r>
      <t xml:space="preserve">Wie viel kosten alle Velos des Herstellers </t>
    </r>
    <r>
      <rPr>
        <b/>
        <sz val="12"/>
        <color theme="1"/>
        <rFont val="Aptos Narrow"/>
        <family val="2"/>
        <scheme val="minor"/>
      </rPr>
      <t>Raleigh</t>
    </r>
    <r>
      <rPr>
        <sz val="12"/>
        <color theme="1"/>
        <rFont val="Aptos Narrow"/>
        <family val="2"/>
        <scheme val="minor"/>
      </rPr>
      <t xml:space="preserve"> zusammen?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</si>
</sst>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[$CHE]\ * #,##0.00_ ;_ [$CHE]\ * \-#,##0.00_ ;_ [$CHE]\ * &quot;-&quot;??_ ;_ @_ "/>
    <numFmt numFmtId="165" formatCode="_ [$CHF]\ * #,##0.00_ ;_ [$CHF]\ * \-#,##0.00_ ;_ [$CHF]\ * &quot;-&quot;??_ ;_ @_ "/>
    <numFmt numFmtId="166" formatCode="0&quot;''&quot;"/>
    <numFmt numFmtId="167" formatCode="0.0%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2"/>
      <color theme="3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2"/>
      <color theme="5" tint="-0.249977111117893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6"/>
      </left>
      <right style="thick">
        <color theme="6"/>
      </right>
      <top style="thick">
        <color theme="6"/>
      </top>
      <bottom style="thick">
        <color theme="6"/>
      </bottom>
      <diagonal/>
    </border>
    <border>
      <left style="thick">
        <color theme="9"/>
      </left>
      <right style="thick">
        <color theme="9"/>
      </right>
      <top style="thick">
        <color theme="9"/>
      </top>
      <bottom style="thick">
        <color theme="9"/>
      </bottom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left" vertical="center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vertical="center"/>
    </xf>
    <xf numFmtId="165" fontId="6" fillId="3" borderId="1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7" fontId="5" fillId="5" borderId="2" xfId="2" applyNumberFormat="1" applyFont="1" applyFill="1" applyBorder="1" applyAlignment="1">
      <alignment horizontal="center" vertical="center"/>
    </xf>
    <xf numFmtId="167" fontId="8" fillId="5" borderId="2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4" borderId="3" xfId="0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Alignment="1">
      <alignment vertical="center"/>
    </xf>
    <xf numFmtId="0" fontId="5" fillId="4" borderId="0" xfId="0" applyFont="1" applyFill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43" fontId="6" fillId="3" borderId="1" xfId="0" applyNumberFormat="1" applyFont="1" applyFill="1" applyBorder="1" applyAlignment="1">
      <alignment vertical="center"/>
    </xf>
    <xf numFmtId="43" fontId="6" fillId="3" borderId="1" xfId="1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166" fontId="6" fillId="0" borderId="5" xfId="0" applyNumberFormat="1" applyFont="1" applyBorder="1" applyAlignment="1">
      <alignment vertical="center"/>
    </xf>
    <xf numFmtId="43" fontId="6" fillId="0" borderId="5" xfId="1" applyFont="1" applyBorder="1" applyAlignment="1">
      <alignment vertical="center"/>
    </xf>
    <xf numFmtId="14" fontId="6" fillId="0" borderId="5" xfId="0" applyNumberFormat="1" applyFont="1" applyBorder="1" applyAlignment="1">
      <alignment vertical="center"/>
    </xf>
    <xf numFmtId="0" fontId="2" fillId="4" borderId="0" xfId="0" applyFont="1" applyFill="1" applyAlignment="1">
      <alignment horizontal="left" vertical="center"/>
    </xf>
  </cellXfs>
  <cellStyles count="3">
    <cellStyle name="Komma" xfId="1" builtin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7</xdr:row>
          <xdr:rowOff>21778</xdr:rowOff>
        </xdr:from>
        <xdr:to>
          <xdr:col>14</xdr:col>
          <xdr:colOff>628650</xdr:colOff>
          <xdr:row>28</xdr:row>
          <xdr:rowOff>152516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Wenn_L!$A$5:$G$32" spid="_x0000_s1029"/>
                </a:ext>
              </a:extLst>
            </xdr:cNvPicPr>
          </xdr:nvPicPr>
          <xdr:blipFill>
            <a:blip xmlns:r="http://schemas.openxmlformats.org/officeDocument/2006/relationships" r:embed="rId1">
              <a:duotone>
                <a:schemeClr val="accent2">
                  <a:shade val="45000"/>
                  <a:satMod val="135000"/>
                </a:schemeClr>
                <a:prstClr val="white"/>
              </a:duotone>
            </a:blip>
            <a:srcRect/>
            <a:stretch>
              <a:fillRect/>
            </a:stretch>
          </xdr:blipFill>
          <xdr:spPr bwMode="auto">
            <a:xfrm>
              <a:off x="8134350" y="1936303"/>
              <a:ext cx="5962650" cy="5331388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28575">
              <a:solidFill>
                <a:srgbClr val="C00000"/>
              </a:solidFill>
              <a:miter lim="800000"/>
              <a:headEnd/>
              <a:tailE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</xdr:row>
          <xdr:rowOff>0</xdr:rowOff>
        </xdr:from>
        <xdr:to>
          <xdr:col>11</xdr:col>
          <xdr:colOff>209527</xdr:colOff>
          <xdr:row>7</xdr:row>
          <xdr:rowOff>57150</xdr:rowOff>
        </xdr:to>
        <xdr:pic>
          <xdr:nvPicPr>
            <xdr:cNvPr id="3" name="Grafik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Velo_L!$H$2:$H$7" spid="_x0000_s20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334375" y="228600"/>
              <a:ext cx="1786867" cy="15335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28575">
              <a:solidFill>
                <a:srgbClr val="FF0000"/>
              </a:solidFill>
              <a:miter lim="800000"/>
              <a:headEnd/>
              <a:tailE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spPr>
        </xdr:pic>
        <xdr:clientData/>
      </xdr:twoCellAnchor>
    </mc:Choice>
    <mc:Fallback/>
  </mc:AlternateContent>
  <xdr:oneCellAnchor>
    <xdr:from>
      <xdr:col>9</xdr:col>
      <xdr:colOff>0</xdr:colOff>
      <xdr:row>10</xdr:row>
      <xdr:rowOff>0</xdr:rowOff>
    </xdr:from>
    <xdr:ext cx="3357458" cy="43678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372225" y="1943100"/>
          <a:ext cx="3357458" cy="436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Verwenden Sie die Funktionen</a:t>
          </a:r>
        </a:p>
        <a:p>
          <a:r>
            <a:rPr lang="de-CH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Min, Anzahl2,</a:t>
          </a:r>
          <a:r>
            <a:rPr lang="de-CH" i="0"/>
            <a:t> </a:t>
          </a:r>
          <a:r>
            <a:rPr lang="de-CH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Zählenwenn,</a:t>
          </a:r>
          <a:r>
            <a:rPr lang="de-CH" i="0"/>
            <a:t> </a:t>
          </a:r>
          <a:r>
            <a:rPr lang="de-CH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Summewenn,</a:t>
          </a:r>
          <a:r>
            <a:rPr lang="de-CH" i="0"/>
            <a:t> </a:t>
          </a:r>
          <a:r>
            <a:rPr lang="de-CH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Zählenwenns</a:t>
          </a:r>
          <a:r>
            <a:rPr lang="de-CH" i="0"/>
            <a:t> </a:t>
          </a:r>
          <a:endParaRPr lang="de-CH" sz="1100" i="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10</xdr:row>
      <xdr:rowOff>0</xdr:rowOff>
    </xdr:from>
    <xdr:ext cx="3357458" cy="43678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391275" y="1905000"/>
          <a:ext cx="3357458" cy="4367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CH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Verwenden Sie die Funktionen</a:t>
          </a:r>
        </a:p>
        <a:p>
          <a:r>
            <a:rPr lang="de-CH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Min, Anzahl2,</a:t>
          </a:r>
          <a:r>
            <a:rPr lang="de-CH" i="0"/>
            <a:t> </a:t>
          </a:r>
          <a:r>
            <a:rPr lang="de-CH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Zählenwenn,</a:t>
          </a:r>
          <a:r>
            <a:rPr lang="de-CH" i="0"/>
            <a:t> </a:t>
          </a:r>
          <a:r>
            <a:rPr lang="de-CH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Summewenn,</a:t>
          </a:r>
          <a:r>
            <a:rPr lang="de-CH" i="0"/>
            <a:t> </a:t>
          </a:r>
          <a:r>
            <a:rPr lang="de-CH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Zählenwenns</a:t>
          </a:r>
          <a:r>
            <a:rPr lang="de-CH" i="0"/>
            <a:t> </a:t>
          </a:r>
          <a:endParaRPr lang="de-CH" sz="1100" i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2"/>
  <sheetViews>
    <sheetView tabSelected="1" workbookViewId="0"/>
  </sheetViews>
  <sheetFormatPr baseColWidth="10" defaultRowHeight="15.6" x14ac:dyDescent="0.3"/>
  <cols>
    <col min="1" max="1" width="17.88671875" style="1" customWidth="1"/>
    <col min="2" max="2" width="13.6640625" style="1" customWidth="1"/>
    <col min="3" max="3" width="12.5546875" style="2" customWidth="1"/>
    <col min="4" max="4" width="14.77734375" style="2" customWidth="1"/>
    <col min="5" max="5" width="16.5546875" style="2" customWidth="1"/>
    <col min="6" max="6" width="15.77734375" style="1" customWidth="1"/>
    <col min="7" max="7" width="16" style="1" customWidth="1"/>
    <col min="8" max="10" width="11.5546875" style="1"/>
    <col min="11" max="11" width="16.21875" style="1" customWidth="1"/>
    <col min="12" max="12" width="11.5546875" style="1"/>
    <col min="13" max="13" width="15.44140625" style="1" customWidth="1"/>
    <col min="14" max="16384" width="11.5546875" style="1"/>
  </cols>
  <sheetData>
    <row r="1" spans="1:13" ht="25.8" x14ac:dyDescent="0.3">
      <c r="A1" s="18" t="s">
        <v>80</v>
      </c>
      <c r="D1" s="23" t="s">
        <v>26</v>
      </c>
      <c r="E1" s="21" t="s">
        <v>82</v>
      </c>
      <c r="F1" s="22"/>
      <c r="G1" s="22"/>
      <c r="H1" s="22"/>
      <c r="I1" s="22"/>
      <c r="J1" s="22"/>
      <c r="K1" s="22"/>
    </row>
    <row r="2" spans="1:13" x14ac:dyDescent="0.3">
      <c r="D2" s="24"/>
      <c r="E2" s="3" t="s">
        <v>27</v>
      </c>
      <c r="F2" s="4"/>
      <c r="G2" s="4"/>
      <c r="H2" s="4"/>
      <c r="I2" s="4"/>
      <c r="J2" s="4"/>
      <c r="K2" s="4"/>
    </row>
    <row r="3" spans="1:13" ht="16.2" thickBot="1" x14ac:dyDescent="0.35"/>
    <row r="4" spans="1:13" ht="32.4" customHeight="1" thickTop="1" thickBot="1" x14ac:dyDescent="0.35">
      <c r="J4" s="6" t="s">
        <v>0</v>
      </c>
      <c r="K4" s="17">
        <v>8.1000000000000003E-2</v>
      </c>
      <c r="L4" s="6" t="s">
        <v>2</v>
      </c>
      <c r="M4" s="19" t="s">
        <v>11</v>
      </c>
    </row>
    <row r="5" spans="1:13" ht="28.2" customHeight="1" thickTop="1" thickBot="1" x14ac:dyDescent="0.35">
      <c r="A5" s="7" t="s">
        <v>1</v>
      </c>
      <c r="B5" s="7" t="s">
        <v>2</v>
      </c>
      <c r="C5" s="8" t="s">
        <v>28</v>
      </c>
      <c r="D5" s="8" t="s">
        <v>29</v>
      </c>
      <c r="E5" s="8" t="s">
        <v>25</v>
      </c>
      <c r="F5" s="7" t="s">
        <v>23</v>
      </c>
      <c r="G5" s="7" t="s">
        <v>24</v>
      </c>
      <c r="L5" s="6" t="s">
        <v>83</v>
      </c>
      <c r="M5" s="20">
        <v>0.2</v>
      </c>
    </row>
    <row r="6" spans="1:13" ht="19.95" customHeight="1" thickTop="1" x14ac:dyDescent="0.3">
      <c r="A6" s="9" t="s">
        <v>3</v>
      </c>
      <c r="B6" s="9" t="s">
        <v>4</v>
      </c>
      <c r="C6" s="10">
        <v>42</v>
      </c>
      <c r="D6" s="10">
        <v>20</v>
      </c>
      <c r="E6" s="11"/>
      <c r="F6" s="12">
        <v>435</v>
      </c>
      <c r="G6" s="13"/>
    </row>
    <row r="7" spans="1:13" ht="19.95" customHeight="1" x14ac:dyDescent="0.3">
      <c r="A7" s="9" t="s">
        <v>3</v>
      </c>
      <c r="B7" s="9" t="s">
        <v>5</v>
      </c>
      <c r="C7" s="10">
        <v>89</v>
      </c>
      <c r="D7" s="10">
        <v>22</v>
      </c>
      <c r="E7" s="11"/>
      <c r="F7" s="12">
        <v>613</v>
      </c>
      <c r="G7" s="13"/>
      <c r="I7" s="25" t="s">
        <v>79</v>
      </c>
    </row>
    <row r="8" spans="1:13" ht="19.95" customHeight="1" x14ac:dyDescent="0.3">
      <c r="A8" s="9" t="s">
        <v>3</v>
      </c>
      <c r="B8" s="9" t="s">
        <v>6</v>
      </c>
      <c r="C8" s="10">
        <v>3</v>
      </c>
      <c r="D8" s="10">
        <v>10</v>
      </c>
      <c r="E8" s="11"/>
      <c r="F8" s="12">
        <v>541.5</v>
      </c>
      <c r="G8" s="13"/>
      <c r="H8" s="14"/>
      <c r="I8" s="14"/>
      <c r="J8" s="14"/>
    </row>
    <row r="9" spans="1:13" ht="19.95" customHeight="1" x14ac:dyDescent="0.3">
      <c r="A9" s="9" t="s">
        <v>3</v>
      </c>
      <c r="B9" s="9" t="s">
        <v>7</v>
      </c>
      <c r="C9" s="10">
        <v>7</v>
      </c>
      <c r="D9" s="10">
        <v>10</v>
      </c>
      <c r="E9" s="11"/>
      <c r="F9" s="12">
        <v>904</v>
      </c>
      <c r="G9" s="13"/>
      <c r="J9" s="14"/>
    </row>
    <row r="10" spans="1:13" ht="19.95" customHeight="1" x14ac:dyDescent="0.3">
      <c r="A10" s="9" t="s">
        <v>3</v>
      </c>
      <c r="B10" s="9" t="s">
        <v>8</v>
      </c>
      <c r="C10" s="10">
        <v>54</v>
      </c>
      <c r="D10" s="10">
        <v>2</v>
      </c>
      <c r="E10" s="11"/>
      <c r="F10" s="12">
        <v>290</v>
      </c>
      <c r="G10" s="13"/>
      <c r="J10" s="14"/>
    </row>
    <row r="11" spans="1:13" ht="19.95" customHeight="1" x14ac:dyDescent="0.3">
      <c r="A11" s="9" t="s">
        <v>9</v>
      </c>
      <c r="B11" s="9" t="s">
        <v>10</v>
      </c>
      <c r="C11" s="10">
        <v>63</v>
      </c>
      <c r="D11" s="10">
        <v>6</v>
      </c>
      <c r="E11" s="11"/>
      <c r="F11" s="12">
        <v>195.5</v>
      </c>
      <c r="G11" s="13"/>
      <c r="H11" s="14"/>
      <c r="I11" s="14"/>
    </row>
    <row r="12" spans="1:13" ht="19.95" customHeight="1" x14ac:dyDescent="0.3">
      <c r="A12" s="9" t="s">
        <v>9</v>
      </c>
      <c r="B12" s="9" t="s">
        <v>11</v>
      </c>
      <c r="C12" s="10">
        <v>6</v>
      </c>
      <c r="D12" s="10">
        <v>7</v>
      </c>
      <c r="E12" s="11"/>
      <c r="F12" s="12">
        <v>348.5</v>
      </c>
      <c r="G12" s="13"/>
      <c r="H12" s="14"/>
      <c r="I12" s="14"/>
    </row>
    <row r="13" spans="1:13" ht="19.95" customHeight="1" x14ac:dyDescent="0.3">
      <c r="A13" s="9" t="s">
        <v>9</v>
      </c>
      <c r="B13" s="9" t="s">
        <v>5</v>
      </c>
      <c r="C13" s="10">
        <v>42</v>
      </c>
      <c r="D13" s="10">
        <v>7</v>
      </c>
      <c r="E13" s="11"/>
      <c r="F13" s="12">
        <v>751</v>
      </c>
      <c r="G13" s="13"/>
    </row>
    <row r="14" spans="1:13" ht="19.95" customHeight="1" x14ac:dyDescent="0.3">
      <c r="A14" s="9" t="s">
        <v>9</v>
      </c>
      <c r="B14" s="9" t="s">
        <v>12</v>
      </c>
      <c r="C14" s="10">
        <v>94</v>
      </c>
      <c r="D14" s="10">
        <v>5</v>
      </c>
      <c r="E14" s="11"/>
      <c r="F14" s="12">
        <v>217</v>
      </c>
      <c r="G14" s="13"/>
    </row>
    <row r="15" spans="1:13" ht="19.95" customHeight="1" x14ac:dyDescent="0.3">
      <c r="A15" s="9" t="s">
        <v>13</v>
      </c>
      <c r="B15" s="9" t="s">
        <v>11</v>
      </c>
      <c r="C15" s="10">
        <v>33</v>
      </c>
      <c r="D15" s="10">
        <v>15</v>
      </c>
      <c r="E15" s="11"/>
      <c r="F15" s="12">
        <v>435</v>
      </c>
      <c r="G15" s="13"/>
    </row>
    <row r="16" spans="1:13" ht="19.95" customHeight="1" x14ac:dyDescent="0.3">
      <c r="A16" s="9" t="s">
        <v>13</v>
      </c>
      <c r="B16" s="9" t="s">
        <v>10</v>
      </c>
      <c r="C16" s="10">
        <v>4</v>
      </c>
      <c r="D16" s="10">
        <v>3</v>
      </c>
      <c r="E16" s="11"/>
      <c r="F16" s="12">
        <v>279.5</v>
      </c>
      <c r="G16" s="13"/>
    </row>
    <row r="17" spans="1:7" ht="19.95" customHeight="1" x14ac:dyDescent="0.3">
      <c r="A17" s="9" t="s">
        <v>13</v>
      </c>
      <c r="B17" s="9" t="s">
        <v>11</v>
      </c>
      <c r="C17" s="10">
        <v>8</v>
      </c>
      <c r="D17" s="10">
        <v>17</v>
      </c>
      <c r="E17" s="11"/>
      <c r="F17" s="12">
        <v>279.5</v>
      </c>
      <c r="G17" s="13"/>
    </row>
    <row r="18" spans="1:7" ht="19.95" customHeight="1" x14ac:dyDescent="0.3">
      <c r="A18" s="9" t="s">
        <v>14</v>
      </c>
      <c r="B18" s="9" t="s">
        <v>5</v>
      </c>
      <c r="C18" s="10">
        <v>14</v>
      </c>
      <c r="D18" s="10">
        <v>13</v>
      </c>
      <c r="E18" s="11"/>
      <c r="F18" s="12">
        <v>653</v>
      </c>
      <c r="G18" s="13"/>
    </row>
    <row r="19" spans="1:7" ht="19.95" customHeight="1" x14ac:dyDescent="0.3">
      <c r="A19" s="9" t="s">
        <v>14</v>
      </c>
      <c r="B19" s="9" t="s">
        <v>15</v>
      </c>
      <c r="C19" s="10">
        <v>54</v>
      </c>
      <c r="D19" s="10">
        <v>19</v>
      </c>
      <c r="E19" s="11"/>
      <c r="F19" s="12">
        <v>726</v>
      </c>
      <c r="G19" s="13"/>
    </row>
    <row r="20" spans="1:7" ht="19.95" customHeight="1" x14ac:dyDescent="0.3">
      <c r="A20" s="9" t="s">
        <v>14</v>
      </c>
      <c r="B20" s="9" t="s">
        <v>16</v>
      </c>
      <c r="C20" s="10">
        <v>75</v>
      </c>
      <c r="D20" s="10">
        <v>9</v>
      </c>
      <c r="E20" s="11"/>
      <c r="F20" s="12">
        <v>799</v>
      </c>
      <c r="G20" s="13"/>
    </row>
    <row r="21" spans="1:7" ht="19.95" customHeight="1" x14ac:dyDescent="0.3">
      <c r="A21" s="9" t="s">
        <v>14</v>
      </c>
      <c r="B21" s="9" t="s">
        <v>6</v>
      </c>
      <c r="C21" s="10">
        <v>100</v>
      </c>
      <c r="D21" s="10">
        <v>11</v>
      </c>
      <c r="E21" s="11"/>
      <c r="F21" s="12">
        <v>1089.5</v>
      </c>
      <c r="G21" s="13"/>
    </row>
    <row r="22" spans="1:7" ht="19.95" customHeight="1" x14ac:dyDescent="0.3">
      <c r="A22" s="9" t="s">
        <v>14</v>
      </c>
      <c r="B22" s="9" t="s">
        <v>17</v>
      </c>
      <c r="C22" s="10">
        <v>28</v>
      </c>
      <c r="D22" s="10">
        <v>4</v>
      </c>
      <c r="E22" s="11"/>
      <c r="F22" s="12">
        <v>581</v>
      </c>
      <c r="G22" s="13"/>
    </row>
    <row r="23" spans="1:7" ht="19.95" customHeight="1" x14ac:dyDescent="0.3">
      <c r="A23" s="9" t="s">
        <v>14</v>
      </c>
      <c r="B23" s="9" t="s">
        <v>5</v>
      </c>
      <c r="C23" s="10">
        <v>91</v>
      </c>
      <c r="D23" s="10">
        <v>5</v>
      </c>
      <c r="E23" s="11"/>
      <c r="F23" s="12">
        <v>799</v>
      </c>
      <c r="G23" s="13"/>
    </row>
    <row r="24" spans="1:7" ht="19.95" customHeight="1" x14ac:dyDescent="0.3">
      <c r="A24" s="9" t="s">
        <v>18</v>
      </c>
      <c r="B24" s="9" t="s">
        <v>19</v>
      </c>
      <c r="C24" s="10">
        <v>86</v>
      </c>
      <c r="D24" s="10">
        <v>17</v>
      </c>
      <c r="E24" s="11"/>
      <c r="F24" s="12">
        <v>646</v>
      </c>
      <c r="G24" s="13"/>
    </row>
    <row r="25" spans="1:7" ht="19.95" customHeight="1" x14ac:dyDescent="0.3">
      <c r="A25" s="9" t="s">
        <v>18</v>
      </c>
      <c r="B25" s="9" t="s">
        <v>11</v>
      </c>
      <c r="C25" s="10">
        <v>82</v>
      </c>
      <c r="D25" s="10">
        <v>20</v>
      </c>
      <c r="E25" s="11"/>
      <c r="F25" s="12">
        <v>435.5</v>
      </c>
      <c r="G25" s="13"/>
    </row>
    <row r="26" spans="1:7" ht="19.95" customHeight="1" x14ac:dyDescent="0.3">
      <c r="A26" s="9" t="s">
        <v>18</v>
      </c>
      <c r="B26" s="9" t="s">
        <v>6</v>
      </c>
      <c r="C26" s="10">
        <v>14</v>
      </c>
      <c r="D26" s="10">
        <v>20</v>
      </c>
      <c r="E26" s="11"/>
      <c r="F26" s="12">
        <v>581</v>
      </c>
      <c r="G26" s="13"/>
    </row>
    <row r="27" spans="1:7" ht="19.95" customHeight="1" x14ac:dyDescent="0.3">
      <c r="A27" s="9" t="s">
        <v>18</v>
      </c>
      <c r="B27" s="9" t="s">
        <v>5</v>
      </c>
      <c r="C27" s="10">
        <v>33</v>
      </c>
      <c r="D27" s="10">
        <v>16</v>
      </c>
      <c r="E27" s="11"/>
      <c r="F27" s="12">
        <v>653.5</v>
      </c>
      <c r="G27" s="13"/>
    </row>
    <row r="28" spans="1:7" ht="19.95" customHeight="1" x14ac:dyDescent="0.3">
      <c r="A28" s="9" t="s">
        <v>18</v>
      </c>
      <c r="B28" s="9" t="s">
        <v>10</v>
      </c>
      <c r="C28" s="10">
        <v>16</v>
      </c>
      <c r="D28" s="10">
        <v>10</v>
      </c>
      <c r="E28" s="11"/>
      <c r="F28" s="12">
        <v>290</v>
      </c>
      <c r="G28" s="13"/>
    </row>
    <row r="29" spans="1:7" ht="19.95" customHeight="1" x14ac:dyDescent="0.3">
      <c r="A29" s="9" t="s">
        <v>18</v>
      </c>
      <c r="B29" s="9" t="s">
        <v>20</v>
      </c>
      <c r="C29" s="10">
        <v>7</v>
      </c>
      <c r="D29" s="10">
        <v>21</v>
      </c>
      <c r="E29" s="11"/>
      <c r="F29" s="12">
        <v>726</v>
      </c>
      <c r="G29" s="13"/>
    </row>
    <row r="30" spans="1:7" ht="19.95" customHeight="1" x14ac:dyDescent="0.3">
      <c r="A30" s="9" t="s">
        <v>18</v>
      </c>
      <c r="B30" s="9" t="s">
        <v>7</v>
      </c>
      <c r="C30" s="10">
        <v>21</v>
      </c>
      <c r="D30" s="10">
        <v>14</v>
      </c>
      <c r="E30" s="11"/>
      <c r="F30" s="12">
        <v>849</v>
      </c>
      <c r="G30" s="13"/>
    </row>
    <row r="31" spans="1:7" ht="19.95" customHeight="1" x14ac:dyDescent="0.3">
      <c r="A31" s="9" t="s">
        <v>18</v>
      </c>
      <c r="B31" s="9" t="s">
        <v>21</v>
      </c>
      <c r="C31" s="10">
        <v>90</v>
      </c>
      <c r="D31" s="10">
        <v>2</v>
      </c>
      <c r="E31" s="11"/>
      <c r="F31" s="12">
        <v>653.5</v>
      </c>
      <c r="G31" s="13"/>
    </row>
    <row r="32" spans="1:7" ht="19.95" customHeight="1" x14ac:dyDescent="0.3">
      <c r="A32" s="9" t="s">
        <v>18</v>
      </c>
      <c r="B32" s="9" t="s">
        <v>17</v>
      </c>
      <c r="C32" s="10">
        <v>14</v>
      </c>
      <c r="D32" s="10">
        <v>8</v>
      </c>
      <c r="E32" s="11"/>
      <c r="F32" s="12">
        <v>871</v>
      </c>
      <c r="G32" s="13"/>
    </row>
  </sheetData>
  <pageMargins left="0.7" right="0.7" top="0.78740157499999996" bottom="0.78740157499999996" header="0.3" footer="0.3"/>
  <pageSetup paperSize="9" orientation="portrait" horizontalDpi="4294967293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workbookViewId="0">
      <selection activeCell="L4" sqref="L4:M5"/>
    </sheetView>
  </sheetViews>
  <sheetFormatPr baseColWidth="10" defaultColWidth="11.5546875" defaultRowHeight="15.6" x14ac:dyDescent="0.3"/>
  <cols>
    <col min="1" max="1" width="17.88671875" style="1" customWidth="1"/>
    <col min="2" max="2" width="13.6640625" style="1" customWidth="1"/>
    <col min="3" max="3" width="12.5546875" style="2" customWidth="1"/>
    <col min="4" max="4" width="14.77734375" style="2" customWidth="1"/>
    <col min="5" max="5" width="16.5546875" style="2" customWidth="1"/>
    <col min="6" max="6" width="15.77734375" style="1" customWidth="1"/>
    <col min="7" max="7" width="16" style="1" customWidth="1"/>
    <col min="8" max="10" width="11.5546875" style="1"/>
    <col min="11" max="11" width="16.21875" style="1" customWidth="1"/>
    <col min="12" max="12" width="11.5546875" style="1"/>
    <col min="13" max="13" width="15.44140625" style="1" customWidth="1"/>
    <col min="14" max="16384" width="11.5546875" style="1"/>
  </cols>
  <sheetData>
    <row r="1" spans="1:13" ht="25.8" x14ac:dyDescent="0.3">
      <c r="A1" s="18" t="s">
        <v>80</v>
      </c>
      <c r="D1" s="23" t="s">
        <v>26</v>
      </c>
      <c r="E1" s="21" t="s">
        <v>82</v>
      </c>
      <c r="F1" s="22"/>
      <c r="G1" s="22"/>
      <c r="H1" s="22"/>
      <c r="I1" s="22"/>
      <c r="J1" s="22"/>
      <c r="K1" s="22"/>
    </row>
    <row r="2" spans="1:13" x14ac:dyDescent="0.3">
      <c r="D2" s="24"/>
      <c r="E2" s="3" t="s">
        <v>27</v>
      </c>
      <c r="F2" s="4"/>
      <c r="G2" s="4"/>
      <c r="H2" s="4"/>
      <c r="I2" s="4"/>
      <c r="J2" s="4"/>
      <c r="K2" s="4"/>
    </row>
    <row r="3" spans="1:13" ht="16.2" thickBot="1" x14ac:dyDescent="0.35"/>
    <row r="4" spans="1:13" ht="32.4" customHeight="1" thickTop="1" thickBot="1" x14ac:dyDescent="0.35">
      <c r="J4" s="6" t="s">
        <v>0</v>
      </c>
      <c r="K4" s="16">
        <v>8.1000000000000003E-2</v>
      </c>
      <c r="L4" s="6" t="s">
        <v>2</v>
      </c>
      <c r="M4" s="19" t="s">
        <v>11</v>
      </c>
    </row>
    <row r="5" spans="1:13" ht="28.2" customHeight="1" thickTop="1" thickBot="1" x14ac:dyDescent="0.35">
      <c r="A5" s="7" t="s">
        <v>1</v>
      </c>
      <c r="B5" s="7" t="s">
        <v>2</v>
      </c>
      <c r="C5" s="8" t="s">
        <v>28</v>
      </c>
      <c r="D5" s="8" t="s">
        <v>29</v>
      </c>
      <c r="E5" s="8" t="s">
        <v>25</v>
      </c>
      <c r="F5" s="7" t="s">
        <v>23</v>
      </c>
      <c r="G5" s="7" t="s">
        <v>24</v>
      </c>
      <c r="L5" s="6" t="s">
        <v>83</v>
      </c>
      <c r="M5" s="20">
        <v>0.2</v>
      </c>
    </row>
    <row r="6" spans="1:13" ht="19.95" customHeight="1" thickTop="1" x14ac:dyDescent="0.3">
      <c r="A6" s="9" t="s">
        <v>3</v>
      </c>
      <c r="B6" s="9" t="s">
        <v>4</v>
      </c>
      <c r="C6" s="10">
        <v>42</v>
      </c>
      <c r="D6" s="10">
        <v>20</v>
      </c>
      <c r="E6" s="11" t="str">
        <f>IF(C6&lt;D6,"x","")</f>
        <v/>
      </c>
      <c r="F6" s="12">
        <v>435</v>
      </c>
      <c r="G6" s="13">
        <f>F6*(100%+$K$4)*(100%-IF(B6=$M$4,$M$5,0%))</f>
        <v>470.23499999999996</v>
      </c>
    </row>
    <row r="7" spans="1:13" ht="19.95" customHeight="1" x14ac:dyDescent="0.3">
      <c r="A7" s="9" t="s">
        <v>3</v>
      </c>
      <c r="B7" s="9" t="s">
        <v>5</v>
      </c>
      <c r="C7" s="10">
        <v>89</v>
      </c>
      <c r="D7" s="10">
        <v>22</v>
      </c>
      <c r="E7" s="11" t="str">
        <f t="shared" ref="E7:E32" si="0">IF(C7&lt;D7,"x","")</f>
        <v/>
      </c>
      <c r="F7" s="12">
        <v>613</v>
      </c>
      <c r="G7" s="13">
        <f t="shared" ref="G7:G32" si="1">F7*(100%+$K$4)*(100%-IF(B7=$M$4,$M$5,0%))</f>
        <v>662.65300000000002</v>
      </c>
    </row>
    <row r="8" spans="1:13" ht="19.95" customHeight="1" x14ac:dyDescent="0.3">
      <c r="A8" s="9" t="s">
        <v>3</v>
      </c>
      <c r="B8" s="9" t="s">
        <v>6</v>
      </c>
      <c r="C8" s="10">
        <v>3</v>
      </c>
      <c r="D8" s="10">
        <v>10</v>
      </c>
      <c r="E8" s="11" t="str">
        <f t="shared" si="0"/>
        <v>x</v>
      </c>
      <c r="F8" s="12">
        <v>541.5</v>
      </c>
      <c r="G8" s="13">
        <f t="shared" si="1"/>
        <v>585.36149999999998</v>
      </c>
      <c r="H8" s="14"/>
      <c r="I8" s="14"/>
      <c r="J8" s="14"/>
    </row>
    <row r="9" spans="1:13" ht="19.95" customHeight="1" x14ac:dyDescent="0.3">
      <c r="A9" s="9" t="s">
        <v>3</v>
      </c>
      <c r="B9" s="9" t="s">
        <v>7</v>
      </c>
      <c r="C9" s="10">
        <v>7</v>
      </c>
      <c r="D9" s="10">
        <v>10</v>
      </c>
      <c r="E9" s="11" t="str">
        <f t="shared" si="0"/>
        <v>x</v>
      </c>
      <c r="F9" s="12">
        <v>904</v>
      </c>
      <c r="G9" s="13">
        <f t="shared" si="1"/>
        <v>977.22399999999993</v>
      </c>
      <c r="J9" s="14"/>
    </row>
    <row r="10" spans="1:13" ht="19.95" customHeight="1" x14ac:dyDescent="0.3">
      <c r="A10" s="9" t="s">
        <v>3</v>
      </c>
      <c r="B10" s="9" t="s">
        <v>8</v>
      </c>
      <c r="C10" s="10">
        <v>54</v>
      </c>
      <c r="D10" s="10">
        <v>2</v>
      </c>
      <c r="E10" s="11" t="str">
        <f t="shared" si="0"/>
        <v/>
      </c>
      <c r="F10" s="12">
        <v>290</v>
      </c>
      <c r="G10" s="13">
        <f t="shared" si="1"/>
        <v>313.49</v>
      </c>
      <c r="J10" s="14"/>
    </row>
    <row r="11" spans="1:13" ht="19.95" customHeight="1" x14ac:dyDescent="0.3">
      <c r="A11" s="9" t="s">
        <v>9</v>
      </c>
      <c r="B11" s="9" t="s">
        <v>10</v>
      </c>
      <c r="C11" s="10">
        <v>63</v>
      </c>
      <c r="D11" s="10">
        <v>6</v>
      </c>
      <c r="E11" s="11" t="str">
        <f t="shared" si="0"/>
        <v/>
      </c>
      <c r="F11" s="12">
        <v>195.5</v>
      </c>
      <c r="G11" s="13">
        <f t="shared" si="1"/>
        <v>211.3355</v>
      </c>
      <c r="H11" s="14"/>
      <c r="I11" s="14"/>
    </row>
    <row r="12" spans="1:13" ht="19.95" customHeight="1" x14ac:dyDescent="0.3">
      <c r="A12" s="9" t="s">
        <v>9</v>
      </c>
      <c r="B12" s="9" t="s">
        <v>11</v>
      </c>
      <c r="C12" s="10">
        <v>6</v>
      </c>
      <c r="D12" s="10">
        <v>7</v>
      </c>
      <c r="E12" s="11" t="str">
        <f t="shared" si="0"/>
        <v>x</v>
      </c>
      <c r="F12" s="12">
        <v>348.5</v>
      </c>
      <c r="G12" s="13">
        <f t="shared" si="1"/>
        <v>301.38280000000003</v>
      </c>
      <c r="H12" s="14"/>
      <c r="I12" s="14"/>
    </row>
    <row r="13" spans="1:13" ht="19.95" customHeight="1" x14ac:dyDescent="0.3">
      <c r="A13" s="9" t="s">
        <v>9</v>
      </c>
      <c r="B13" s="9" t="s">
        <v>5</v>
      </c>
      <c r="C13" s="10">
        <v>42</v>
      </c>
      <c r="D13" s="10">
        <v>7</v>
      </c>
      <c r="E13" s="11" t="str">
        <f t="shared" si="0"/>
        <v/>
      </c>
      <c r="F13" s="12">
        <v>751</v>
      </c>
      <c r="G13" s="13">
        <f t="shared" si="1"/>
        <v>811.83100000000002</v>
      </c>
    </row>
    <row r="14" spans="1:13" ht="19.95" customHeight="1" x14ac:dyDescent="0.3">
      <c r="A14" s="9" t="s">
        <v>9</v>
      </c>
      <c r="B14" s="9" t="s">
        <v>12</v>
      </c>
      <c r="C14" s="10">
        <v>94</v>
      </c>
      <c r="D14" s="10">
        <v>5</v>
      </c>
      <c r="E14" s="11" t="str">
        <f t="shared" si="0"/>
        <v/>
      </c>
      <c r="F14" s="12">
        <v>217</v>
      </c>
      <c r="G14" s="13">
        <f t="shared" si="1"/>
        <v>234.577</v>
      </c>
    </row>
    <row r="15" spans="1:13" ht="19.95" customHeight="1" x14ac:dyDescent="0.3">
      <c r="A15" s="9" t="s">
        <v>13</v>
      </c>
      <c r="B15" s="9" t="s">
        <v>11</v>
      </c>
      <c r="C15" s="10">
        <v>33</v>
      </c>
      <c r="D15" s="10">
        <v>15</v>
      </c>
      <c r="E15" s="11" t="str">
        <f t="shared" si="0"/>
        <v/>
      </c>
      <c r="F15" s="12">
        <v>435</v>
      </c>
      <c r="G15" s="13">
        <f t="shared" si="1"/>
        <v>376.18799999999999</v>
      </c>
    </row>
    <row r="16" spans="1:13" ht="19.95" customHeight="1" x14ac:dyDescent="0.3">
      <c r="A16" s="9" t="s">
        <v>13</v>
      </c>
      <c r="B16" s="9" t="s">
        <v>10</v>
      </c>
      <c r="C16" s="10">
        <v>4</v>
      </c>
      <c r="D16" s="10">
        <v>3</v>
      </c>
      <c r="E16" s="11" t="str">
        <f t="shared" si="0"/>
        <v/>
      </c>
      <c r="F16" s="12">
        <v>279.5</v>
      </c>
      <c r="G16" s="13">
        <f t="shared" si="1"/>
        <v>302.1395</v>
      </c>
    </row>
    <row r="17" spans="1:7" ht="19.95" customHeight="1" x14ac:dyDescent="0.3">
      <c r="A17" s="9" t="s">
        <v>13</v>
      </c>
      <c r="B17" s="9" t="s">
        <v>11</v>
      </c>
      <c r="C17" s="10">
        <v>8</v>
      </c>
      <c r="D17" s="10">
        <v>17</v>
      </c>
      <c r="E17" s="11" t="str">
        <f t="shared" si="0"/>
        <v>x</v>
      </c>
      <c r="F17" s="12">
        <v>279.5</v>
      </c>
      <c r="G17" s="13">
        <f t="shared" si="1"/>
        <v>241.7116</v>
      </c>
    </row>
    <row r="18" spans="1:7" ht="19.95" customHeight="1" x14ac:dyDescent="0.3">
      <c r="A18" s="9" t="s">
        <v>14</v>
      </c>
      <c r="B18" s="9" t="s">
        <v>5</v>
      </c>
      <c r="C18" s="10">
        <v>14</v>
      </c>
      <c r="D18" s="10">
        <v>13</v>
      </c>
      <c r="E18" s="11" t="str">
        <f t="shared" si="0"/>
        <v/>
      </c>
      <c r="F18" s="12">
        <v>653</v>
      </c>
      <c r="G18" s="13">
        <f t="shared" si="1"/>
        <v>705.89300000000003</v>
      </c>
    </row>
    <row r="19" spans="1:7" ht="19.95" customHeight="1" x14ac:dyDescent="0.3">
      <c r="A19" s="9" t="s">
        <v>14</v>
      </c>
      <c r="B19" s="9" t="s">
        <v>15</v>
      </c>
      <c r="C19" s="10">
        <v>54</v>
      </c>
      <c r="D19" s="10">
        <v>19</v>
      </c>
      <c r="E19" s="11" t="str">
        <f t="shared" si="0"/>
        <v/>
      </c>
      <c r="F19" s="12">
        <v>726</v>
      </c>
      <c r="G19" s="13">
        <f t="shared" si="1"/>
        <v>784.80599999999993</v>
      </c>
    </row>
    <row r="20" spans="1:7" ht="19.95" customHeight="1" x14ac:dyDescent="0.3">
      <c r="A20" s="9" t="s">
        <v>14</v>
      </c>
      <c r="B20" s="9" t="s">
        <v>16</v>
      </c>
      <c r="C20" s="10">
        <v>75</v>
      </c>
      <c r="D20" s="10">
        <v>9</v>
      </c>
      <c r="E20" s="11" t="str">
        <f t="shared" si="0"/>
        <v/>
      </c>
      <c r="F20" s="12">
        <v>799</v>
      </c>
      <c r="G20" s="13">
        <f t="shared" si="1"/>
        <v>863.71899999999994</v>
      </c>
    </row>
    <row r="21" spans="1:7" ht="19.95" customHeight="1" x14ac:dyDescent="0.3">
      <c r="A21" s="9" t="s">
        <v>14</v>
      </c>
      <c r="B21" s="9" t="s">
        <v>6</v>
      </c>
      <c r="C21" s="10">
        <v>100</v>
      </c>
      <c r="D21" s="10">
        <v>11</v>
      </c>
      <c r="E21" s="11" t="str">
        <f t="shared" si="0"/>
        <v/>
      </c>
      <c r="F21" s="12">
        <v>1089.5</v>
      </c>
      <c r="G21" s="13">
        <f t="shared" si="1"/>
        <v>1177.7494999999999</v>
      </c>
    </row>
    <row r="22" spans="1:7" ht="19.95" customHeight="1" x14ac:dyDescent="0.3">
      <c r="A22" s="9" t="s">
        <v>14</v>
      </c>
      <c r="B22" s="9" t="s">
        <v>17</v>
      </c>
      <c r="C22" s="10">
        <v>28</v>
      </c>
      <c r="D22" s="10">
        <v>4</v>
      </c>
      <c r="E22" s="11" t="str">
        <f t="shared" si="0"/>
        <v/>
      </c>
      <c r="F22" s="12">
        <v>581</v>
      </c>
      <c r="G22" s="13">
        <f t="shared" si="1"/>
        <v>628.06099999999992</v>
      </c>
    </row>
    <row r="23" spans="1:7" ht="19.95" customHeight="1" x14ac:dyDescent="0.3">
      <c r="A23" s="9" t="s">
        <v>14</v>
      </c>
      <c r="B23" s="9" t="s">
        <v>5</v>
      </c>
      <c r="C23" s="10">
        <v>91</v>
      </c>
      <c r="D23" s="10">
        <v>5</v>
      </c>
      <c r="E23" s="11" t="str">
        <f t="shared" si="0"/>
        <v/>
      </c>
      <c r="F23" s="12">
        <v>799</v>
      </c>
      <c r="G23" s="13">
        <f t="shared" si="1"/>
        <v>863.71899999999994</v>
      </c>
    </row>
    <row r="24" spans="1:7" ht="19.95" customHeight="1" x14ac:dyDescent="0.3">
      <c r="A24" s="9" t="s">
        <v>18</v>
      </c>
      <c r="B24" s="9" t="s">
        <v>19</v>
      </c>
      <c r="C24" s="10">
        <v>86</v>
      </c>
      <c r="D24" s="10">
        <v>17</v>
      </c>
      <c r="E24" s="11" t="str">
        <f t="shared" si="0"/>
        <v/>
      </c>
      <c r="F24" s="12">
        <v>646</v>
      </c>
      <c r="G24" s="13">
        <f t="shared" si="1"/>
        <v>698.32600000000002</v>
      </c>
    </row>
    <row r="25" spans="1:7" ht="19.95" customHeight="1" x14ac:dyDescent="0.3">
      <c r="A25" s="9" t="s">
        <v>18</v>
      </c>
      <c r="B25" s="9" t="s">
        <v>11</v>
      </c>
      <c r="C25" s="10">
        <v>82</v>
      </c>
      <c r="D25" s="10">
        <v>20</v>
      </c>
      <c r="E25" s="11" t="str">
        <f t="shared" si="0"/>
        <v/>
      </c>
      <c r="F25" s="12">
        <v>435.5</v>
      </c>
      <c r="G25" s="13">
        <f t="shared" si="1"/>
        <v>376.62040000000002</v>
      </c>
    </row>
    <row r="26" spans="1:7" ht="19.95" customHeight="1" x14ac:dyDescent="0.3">
      <c r="A26" s="9" t="s">
        <v>18</v>
      </c>
      <c r="B26" s="9" t="s">
        <v>6</v>
      </c>
      <c r="C26" s="10">
        <v>14</v>
      </c>
      <c r="D26" s="10">
        <v>20</v>
      </c>
      <c r="E26" s="11" t="str">
        <f t="shared" si="0"/>
        <v>x</v>
      </c>
      <c r="F26" s="12">
        <v>581</v>
      </c>
      <c r="G26" s="13">
        <f t="shared" si="1"/>
        <v>628.06099999999992</v>
      </c>
    </row>
    <row r="27" spans="1:7" ht="19.95" customHeight="1" x14ac:dyDescent="0.3">
      <c r="A27" s="9" t="s">
        <v>18</v>
      </c>
      <c r="B27" s="9" t="s">
        <v>5</v>
      </c>
      <c r="C27" s="10">
        <v>33</v>
      </c>
      <c r="D27" s="10">
        <v>16</v>
      </c>
      <c r="E27" s="11" t="str">
        <f t="shared" si="0"/>
        <v/>
      </c>
      <c r="F27" s="12">
        <v>653.5</v>
      </c>
      <c r="G27" s="13">
        <f t="shared" si="1"/>
        <v>706.43349999999998</v>
      </c>
    </row>
    <row r="28" spans="1:7" ht="19.95" customHeight="1" x14ac:dyDescent="0.3">
      <c r="A28" s="9" t="s">
        <v>18</v>
      </c>
      <c r="B28" s="9" t="s">
        <v>10</v>
      </c>
      <c r="C28" s="10">
        <v>16</v>
      </c>
      <c r="D28" s="10">
        <v>10</v>
      </c>
      <c r="E28" s="11" t="str">
        <f t="shared" si="0"/>
        <v/>
      </c>
      <c r="F28" s="12">
        <v>290</v>
      </c>
      <c r="G28" s="13">
        <f t="shared" si="1"/>
        <v>313.49</v>
      </c>
    </row>
    <row r="29" spans="1:7" ht="19.95" customHeight="1" x14ac:dyDescent="0.3">
      <c r="A29" s="9" t="s">
        <v>18</v>
      </c>
      <c r="B29" s="9" t="s">
        <v>20</v>
      </c>
      <c r="C29" s="10">
        <v>7</v>
      </c>
      <c r="D29" s="10">
        <v>21</v>
      </c>
      <c r="E29" s="11" t="str">
        <f t="shared" si="0"/>
        <v>x</v>
      </c>
      <c r="F29" s="12">
        <v>726</v>
      </c>
      <c r="G29" s="13">
        <f t="shared" si="1"/>
        <v>784.80599999999993</v>
      </c>
    </row>
    <row r="30" spans="1:7" ht="19.95" customHeight="1" x14ac:dyDescent="0.3">
      <c r="A30" s="9" t="s">
        <v>18</v>
      </c>
      <c r="B30" s="9" t="s">
        <v>7</v>
      </c>
      <c r="C30" s="10">
        <v>21</v>
      </c>
      <c r="D30" s="10">
        <v>14</v>
      </c>
      <c r="E30" s="11" t="str">
        <f t="shared" si="0"/>
        <v/>
      </c>
      <c r="F30" s="12">
        <v>849</v>
      </c>
      <c r="G30" s="13">
        <f t="shared" si="1"/>
        <v>917.76900000000001</v>
      </c>
    </row>
    <row r="31" spans="1:7" ht="19.95" customHeight="1" x14ac:dyDescent="0.3">
      <c r="A31" s="9" t="s">
        <v>18</v>
      </c>
      <c r="B31" s="9" t="s">
        <v>21</v>
      </c>
      <c r="C31" s="10">
        <v>90</v>
      </c>
      <c r="D31" s="10">
        <v>2</v>
      </c>
      <c r="E31" s="11" t="str">
        <f t="shared" si="0"/>
        <v/>
      </c>
      <c r="F31" s="12">
        <v>653.5</v>
      </c>
      <c r="G31" s="13">
        <f t="shared" si="1"/>
        <v>706.43349999999998</v>
      </c>
    </row>
    <row r="32" spans="1:7" ht="19.95" customHeight="1" x14ac:dyDescent="0.3">
      <c r="A32" s="9" t="s">
        <v>18</v>
      </c>
      <c r="B32" s="9" t="s">
        <v>17</v>
      </c>
      <c r="C32" s="10">
        <v>14</v>
      </c>
      <c r="D32" s="10">
        <v>8</v>
      </c>
      <c r="E32" s="11" t="str">
        <f t="shared" si="0"/>
        <v/>
      </c>
      <c r="F32" s="12">
        <v>871</v>
      </c>
      <c r="G32" s="13">
        <f t="shared" si="1"/>
        <v>941.55099999999993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5"/>
  <sheetViews>
    <sheetView workbookViewId="0"/>
  </sheetViews>
  <sheetFormatPr baseColWidth="10" defaultRowHeight="15.6" x14ac:dyDescent="0.3"/>
  <cols>
    <col min="1" max="1" width="4.109375" style="1" customWidth="1"/>
    <col min="2" max="2" width="16" style="1" customWidth="1"/>
    <col min="3" max="3" width="17.88671875" style="1" customWidth="1"/>
    <col min="4" max="4" width="20" style="1" customWidth="1"/>
    <col min="5" max="5" width="6.6640625" style="2" customWidth="1"/>
    <col min="6" max="6" width="9.44140625" style="1" customWidth="1"/>
    <col min="7" max="7" width="14.21875" style="1" customWidth="1"/>
    <col min="8" max="8" width="21.6640625" style="1" customWidth="1"/>
    <col min="9" max="16384" width="11.5546875" style="1"/>
  </cols>
  <sheetData>
    <row r="1" spans="1:10" ht="18" customHeight="1" x14ac:dyDescent="0.3">
      <c r="A1" s="38" t="s">
        <v>26</v>
      </c>
      <c r="B1" s="26"/>
      <c r="C1" s="26"/>
      <c r="D1" s="4"/>
      <c r="E1" s="5"/>
      <c r="F1" s="4"/>
      <c r="G1" s="4"/>
      <c r="H1" s="4"/>
      <c r="J1" s="15" t="s">
        <v>79</v>
      </c>
    </row>
    <row r="2" spans="1:10" ht="19.95" customHeight="1" x14ac:dyDescent="0.3">
      <c r="A2" s="5" cm="1">
        <f t="array" ref="A2:A7">_xlfn.SEQUENCE(6,1)</f>
        <v>1</v>
      </c>
      <c r="B2" s="4" t="s">
        <v>75</v>
      </c>
      <c r="C2" s="4"/>
      <c r="D2" s="4"/>
      <c r="E2" s="5"/>
      <c r="F2" s="4"/>
      <c r="G2" s="4"/>
      <c r="H2" s="27"/>
    </row>
    <row r="3" spans="1:10" ht="19.95" customHeight="1" x14ac:dyDescent="0.3">
      <c r="A3" s="5">
        <v>2</v>
      </c>
      <c r="B3" s="4" t="s">
        <v>81</v>
      </c>
      <c r="C3" s="4"/>
      <c r="D3" s="4"/>
      <c r="E3" s="5"/>
      <c r="F3" s="4"/>
      <c r="G3" s="4"/>
      <c r="H3" s="27"/>
    </row>
    <row r="4" spans="1:10" ht="19.95" customHeight="1" x14ac:dyDescent="0.3">
      <c r="A4" s="5">
        <v>3</v>
      </c>
      <c r="B4" s="4" t="s">
        <v>76</v>
      </c>
      <c r="C4" s="4"/>
      <c r="D4" s="4"/>
      <c r="E4" s="5"/>
      <c r="F4" s="4"/>
      <c r="G4" s="4"/>
      <c r="H4" s="28"/>
    </row>
    <row r="5" spans="1:10" ht="19.95" customHeight="1" x14ac:dyDescent="0.3">
      <c r="A5" s="5">
        <v>4</v>
      </c>
      <c r="B5" s="4" t="s">
        <v>84</v>
      </c>
      <c r="C5" s="4"/>
      <c r="D5" s="4"/>
      <c r="E5" s="5"/>
      <c r="F5" s="4"/>
      <c r="G5" s="4"/>
      <c r="H5" s="27"/>
    </row>
    <row r="6" spans="1:10" ht="19.95" customHeight="1" x14ac:dyDescent="0.3">
      <c r="A6" s="5">
        <v>5</v>
      </c>
      <c r="B6" s="4" t="s">
        <v>78</v>
      </c>
      <c r="C6" s="4"/>
      <c r="D6" s="4"/>
      <c r="E6" s="5"/>
      <c r="F6" s="4"/>
      <c r="G6" s="4"/>
      <c r="H6" s="27"/>
    </row>
    <row r="7" spans="1:10" ht="19.95" customHeight="1" x14ac:dyDescent="0.3">
      <c r="A7" s="5">
        <v>6</v>
      </c>
      <c r="B7" s="4" t="s">
        <v>77</v>
      </c>
      <c r="C7" s="4"/>
      <c r="D7" s="4"/>
      <c r="E7" s="5"/>
      <c r="F7" s="4"/>
      <c r="G7" s="4"/>
      <c r="H7" s="27"/>
    </row>
    <row r="8" spans="1:10" x14ac:dyDescent="0.3">
      <c r="E8" s="1"/>
    </row>
    <row r="9" spans="1:10" ht="18" customHeight="1" x14ac:dyDescent="0.3">
      <c r="A9" s="30" t="s">
        <v>74</v>
      </c>
      <c r="B9" s="30" t="s">
        <v>30</v>
      </c>
      <c r="C9" s="30" t="s">
        <v>31</v>
      </c>
      <c r="D9" s="30" t="s">
        <v>32</v>
      </c>
      <c r="E9" s="31" t="s">
        <v>33</v>
      </c>
      <c r="F9" s="32" t="s">
        <v>34</v>
      </c>
      <c r="G9" s="32" t="s">
        <v>22</v>
      </c>
      <c r="H9" s="32" t="s">
        <v>35</v>
      </c>
    </row>
    <row r="10" spans="1:10" ht="18" customHeight="1" x14ac:dyDescent="0.3">
      <c r="A10" s="33">
        <v>1</v>
      </c>
      <c r="B10" s="33" t="s">
        <v>36</v>
      </c>
      <c r="C10" s="33" t="s">
        <v>37</v>
      </c>
      <c r="D10" s="33" t="s">
        <v>38</v>
      </c>
      <c r="E10" s="34">
        <v>3</v>
      </c>
      <c r="F10" s="35">
        <v>25</v>
      </c>
      <c r="G10" s="36">
        <v>630</v>
      </c>
      <c r="H10" s="37">
        <v>45077</v>
      </c>
    </row>
    <row r="11" spans="1:10" ht="18" customHeight="1" x14ac:dyDescent="0.3">
      <c r="A11" s="33">
        <v>2</v>
      </c>
      <c r="B11" s="33" t="s">
        <v>39</v>
      </c>
      <c r="C11" s="33" t="s">
        <v>40</v>
      </c>
      <c r="D11" s="33" t="s">
        <v>38</v>
      </c>
      <c r="E11" s="34">
        <v>2</v>
      </c>
      <c r="F11" s="35">
        <v>27</v>
      </c>
      <c r="G11" s="36">
        <v>900</v>
      </c>
      <c r="H11" s="37">
        <v>45076</v>
      </c>
    </row>
    <row r="12" spans="1:10" ht="18" customHeight="1" x14ac:dyDescent="0.3">
      <c r="A12" s="33">
        <v>3</v>
      </c>
      <c r="B12" s="33" t="s">
        <v>41</v>
      </c>
      <c r="C12" s="33" t="s">
        <v>42</v>
      </c>
      <c r="D12" s="33" t="s">
        <v>43</v>
      </c>
      <c r="E12" s="34">
        <v>1</v>
      </c>
      <c r="F12" s="35">
        <v>28</v>
      </c>
      <c r="G12" s="36">
        <v>1960</v>
      </c>
      <c r="H12" s="37">
        <v>45174</v>
      </c>
    </row>
    <row r="13" spans="1:10" ht="18" customHeight="1" x14ac:dyDescent="0.3">
      <c r="A13" s="33">
        <v>4</v>
      </c>
      <c r="B13" s="33" t="s">
        <v>44</v>
      </c>
      <c r="C13" s="33" t="s">
        <v>45</v>
      </c>
      <c r="D13" s="33" t="s">
        <v>38</v>
      </c>
      <c r="E13" s="34">
        <v>4</v>
      </c>
      <c r="F13" s="35">
        <v>27</v>
      </c>
      <c r="G13" s="36">
        <v>2800</v>
      </c>
      <c r="H13" s="37">
        <v>45174</v>
      </c>
    </row>
    <row r="14" spans="1:10" ht="18" customHeight="1" x14ac:dyDescent="0.3">
      <c r="A14" s="33">
        <v>5</v>
      </c>
      <c r="B14" s="33" t="s">
        <v>46</v>
      </c>
      <c r="C14" s="33" t="s">
        <v>47</v>
      </c>
      <c r="D14" s="33" t="s">
        <v>48</v>
      </c>
      <c r="E14" s="34">
        <v>2</v>
      </c>
      <c r="F14" s="35">
        <v>28</v>
      </c>
      <c r="G14" s="36">
        <v>750</v>
      </c>
      <c r="H14" s="37">
        <v>45217</v>
      </c>
    </row>
    <row r="15" spans="1:10" ht="18" customHeight="1" x14ac:dyDescent="0.3">
      <c r="A15" s="33">
        <v>6</v>
      </c>
      <c r="B15" s="33" t="s">
        <v>49</v>
      </c>
      <c r="C15" s="33" t="s">
        <v>45</v>
      </c>
      <c r="D15" s="33" t="s">
        <v>48</v>
      </c>
      <c r="E15" s="34">
        <v>2</v>
      </c>
      <c r="F15" s="35">
        <v>28</v>
      </c>
      <c r="G15" s="36">
        <v>2350</v>
      </c>
      <c r="H15" s="37">
        <v>45217</v>
      </c>
    </row>
    <row r="16" spans="1:10" ht="18" customHeight="1" x14ac:dyDescent="0.3">
      <c r="A16" s="33">
        <v>7</v>
      </c>
      <c r="B16" s="33" t="s">
        <v>50</v>
      </c>
      <c r="C16" s="33" t="s">
        <v>51</v>
      </c>
      <c r="D16" s="33" t="s">
        <v>43</v>
      </c>
      <c r="E16" s="34">
        <v>3</v>
      </c>
      <c r="F16" s="35">
        <v>27</v>
      </c>
      <c r="G16" s="36">
        <v>850</v>
      </c>
      <c r="H16" s="37">
        <v>45217</v>
      </c>
    </row>
    <row r="17" spans="1:8" ht="18" customHeight="1" x14ac:dyDescent="0.3">
      <c r="A17" s="33">
        <v>8</v>
      </c>
      <c r="B17" s="33" t="s">
        <v>52</v>
      </c>
      <c r="C17" s="33" t="s">
        <v>45</v>
      </c>
      <c r="D17" s="33" t="s">
        <v>38</v>
      </c>
      <c r="E17" s="34">
        <v>1</v>
      </c>
      <c r="F17" s="35">
        <v>28</v>
      </c>
      <c r="G17" s="36">
        <v>960</v>
      </c>
      <c r="H17" s="37">
        <v>45218</v>
      </c>
    </row>
    <row r="18" spans="1:8" ht="18" customHeight="1" x14ac:dyDescent="0.3">
      <c r="A18" s="33">
        <v>9</v>
      </c>
      <c r="B18" s="33" t="s">
        <v>53</v>
      </c>
      <c r="C18" s="33" t="s">
        <v>54</v>
      </c>
      <c r="D18" s="33" t="s">
        <v>43</v>
      </c>
      <c r="E18" s="34">
        <v>2</v>
      </c>
      <c r="F18" s="35">
        <v>27</v>
      </c>
      <c r="G18" s="36">
        <v>1432</v>
      </c>
      <c r="H18" s="37">
        <v>45198</v>
      </c>
    </row>
    <row r="19" spans="1:8" ht="18" customHeight="1" x14ac:dyDescent="0.3">
      <c r="A19" s="33">
        <v>10</v>
      </c>
      <c r="B19" s="33" t="s">
        <v>55</v>
      </c>
      <c r="C19" s="33" t="s">
        <v>45</v>
      </c>
      <c r="D19" s="33" t="s">
        <v>48</v>
      </c>
      <c r="E19" s="34">
        <v>1</v>
      </c>
      <c r="F19" s="35">
        <v>27</v>
      </c>
      <c r="G19" s="36">
        <v>1200</v>
      </c>
      <c r="H19" s="37">
        <v>45198</v>
      </c>
    </row>
    <row r="20" spans="1:8" ht="18" customHeight="1" x14ac:dyDescent="0.3">
      <c r="A20" s="33">
        <v>11</v>
      </c>
      <c r="B20" s="33" t="s">
        <v>56</v>
      </c>
      <c r="C20" s="33" t="s">
        <v>57</v>
      </c>
      <c r="D20" s="33" t="s">
        <v>43</v>
      </c>
      <c r="E20" s="34">
        <v>1</v>
      </c>
      <c r="F20" s="35">
        <v>25</v>
      </c>
      <c r="G20" s="36">
        <v>2800</v>
      </c>
      <c r="H20" s="37">
        <v>45198</v>
      </c>
    </row>
    <row r="21" spans="1:8" ht="18" customHeight="1" x14ac:dyDescent="0.3">
      <c r="A21" s="33">
        <v>12</v>
      </c>
      <c r="B21" s="33" t="s">
        <v>58</v>
      </c>
      <c r="C21" s="33" t="s">
        <v>45</v>
      </c>
      <c r="D21" s="33" t="s">
        <v>38</v>
      </c>
      <c r="E21" s="34">
        <v>2</v>
      </c>
      <c r="F21" s="35">
        <v>27</v>
      </c>
      <c r="G21" s="36">
        <v>1980</v>
      </c>
      <c r="H21" s="37">
        <v>45198</v>
      </c>
    </row>
    <row r="22" spans="1:8" ht="18" customHeight="1" x14ac:dyDescent="0.3">
      <c r="A22" s="33">
        <v>13</v>
      </c>
      <c r="B22" s="33" t="s">
        <v>59</v>
      </c>
      <c r="C22" s="33" t="s">
        <v>45</v>
      </c>
      <c r="D22" s="33" t="s">
        <v>38</v>
      </c>
      <c r="E22" s="34">
        <v>2</v>
      </c>
      <c r="F22" s="35">
        <v>28</v>
      </c>
      <c r="G22" s="36">
        <v>3200</v>
      </c>
      <c r="H22" s="37">
        <v>44739</v>
      </c>
    </row>
    <row r="23" spans="1:8" ht="18" customHeight="1" x14ac:dyDescent="0.3">
      <c r="A23" s="33">
        <v>14</v>
      </c>
      <c r="B23" s="33" t="s">
        <v>58</v>
      </c>
      <c r="C23" s="33" t="s">
        <v>60</v>
      </c>
      <c r="D23" s="33" t="s">
        <v>48</v>
      </c>
      <c r="E23" s="34">
        <v>3</v>
      </c>
      <c r="F23" s="35">
        <v>25</v>
      </c>
      <c r="G23" s="36">
        <v>790</v>
      </c>
      <c r="H23" s="37">
        <v>44741</v>
      </c>
    </row>
    <row r="24" spans="1:8" ht="18" customHeight="1" x14ac:dyDescent="0.3">
      <c r="A24" s="33">
        <v>15</v>
      </c>
      <c r="B24" s="33" t="s">
        <v>36</v>
      </c>
      <c r="C24" s="33" t="s">
        <v>61</v>
      </c>
      <c r="D24" s="33" t="s">
        <v>62</v>
      </c>
      <c r="E24" s="34">
        <v>4</v>
      </c>
      <c r="F24" s="35">
        <v>28</v>
      </c>
      <c r="G24" s="36">
        <v>2800</v>
      </c>
      <c r="H24" s="37">
        <v>44751</v>
      </c>
    </row>
    <row r="25" spans="1:8" ht="18" customHeight="1" x14ac:dyDescent="0.3">
      <c r="A25" s="33">
        <v>16</v>
      </c>
      <c r="B25" s="33" t="s">
        <v>53</v>
      </c>
      <c r="C25" s="33" t="s">
        <v>63</v>
      </c>
      <c r="D25" s="33" t="s">
        <v>48</v>
      </c>
      <c r="E25" s="34">
        <v>2</v>
      </c>
      <c r="F25" s="35">
        <v>27</v>
      </c>
      <c r="G25" s="36">
        <v>2100</v>
      </c>
      <c r="H25" s="37">
        <v>44865</v>
      </c>
    </row>
    <row r="26" spans="1:8" ht="18" customHeight="1" x14ac:dyDescent="0.3">
      <c r="A26" s="33">
        <v>17</v>
      </c>
      <c r="B26" s="33" t="s">
        <v>53</v>
      </c>
      <c r="C26" s="33" t="s">
        <v>64</v>
      </c>
      <c r="D26" s="33" t="s">
        <v>43</v>
      </c>
      <c r="E26" s="34">
        <v>1</v>
      </c>
      <c r="F26" s="35">
        <v>28</v>
      </c>
      <c r="G26" s="36">
        <v>2400</v>
      </c>
      <c r="H26" s="37">
        <v>44903</v>
      </c>
    </row>
    <row r="27" spans="1:8" ht="18" customHeight="1" x14ac:dyDescent="0.3">
      <c r="A27" s="33">
        <v>18</v>
      </c>
      <c r="B27" s="33" t="s">
        <v>41</v>
      </c>
      <c r="C27" s="33" t="s">
        <v>42</v>
      </c>
      <c r="D27" s="33" t="s">
        <v>38</v>
      </c>
      <c r="E27" s="34">
        <v>2</v>
      </c>
      <c r="F27" s="35">
        <v>28</v>
      </c>
      <c r="G27" s="36">
        <v>1325</v>
      </c>
      <c r="H27" s="37">
        <v>45054</v>
      </c>
    </row>
    <row r="28" spans="1:8" ht="18" customHeight="1" x14ac:dyDescent="0.3">
      <c r="A28" s="33">
        <v>19</v>
      </c>
      <c r="B28" s="33" t="s">
        <v>50</v>
      </c>
      <c r="C28" s="33" t="s">
        <v>45</v>
      </c>
      <c r="D28" s="33" t="s">
        <v>62</v>
      </c>
      <c r="E28" s="34">
        <v>4</v>
      </c>
      <c r="F28" s="35">
        <v>27</v>
      </c>
      <c r="G28" s="36">
        <v>2100</v>
      </c>
      <c r="H28" s="37">
        <v>45046</v>
      </c>
    </row>
    <row r="29" spans="1:8" ht="18" customHeight="1" x14ac:dyDescent="0.3">
      <c r="A29" s="33">
        <v>20</v>
      </c>
      <c r="B29" s="33" t="s">
        <v>39</v>
      </c>
      <c r="C29" s="33" t="s">
        <v>40</v>
      </c>
      <c r="D29" s="33" t="s">
        <v>65</v>
      </c>
      <c r="E29" s="34">
        <v>1</v>
      </c>
      <c r="F29" s="35">
        <v>28</v>
      </c>
      <c r="G29" s="36">
        <v>1200</v>
      </c>
      <c r="H29" s="37">
        <v>45053</v>
      </c>
    </row>
    <row r="30" spans="1:8" ht="18" customHeight="1" x14ac:dyDescent="0.3">
      <c r="A30" s="33">
        <v>21</v>
      </c>
      <c r="B30" s="33" t="s">
        <v>66</v>
      </c>
      <c r="C30" s="33" t="s">
        <v>67</v>
      </c>
      <c r="D30" s="33" t="s">
        <v>65</v>
      </c>
      <c r="E30" s="34">
        <v>1</v>
      </c>
      <c r="F30" s="35">
        <v>27</v>
      </c>
      <c r="G30" s="36">
        <v>1500</v>
      </c>
      <c r="H30" s="37">
        <v>45097</v>
      </c>
    </row>
    <row r="31" spans="1:8" ht="18" customHeight="1" x14ac:dyDescent="0.3">
      <c r="A31" s="33">
        <v>22</v>
      </c>
      <c r="B31" s="33" t="s">
        <v>41</v>
      </c>
      <c r="C31" s="33" t="s">
        <v>68</v>
      </c>
      <c r="D31" s="33" t="s">
        <v>65</v>
      </c>
      <c r="E31" s="34">
        <v>2</v>
      </c>
      <c r="F31" s="35">
        <v>27</v>
      </c>
      <c r="G31" s="36">
        <v>1700</v>
      </c>
      <c r="H31" s="37">
        <v>45097</v>
      </c>
    </row>
    <row r="32" spans="1:8" ht="18" customHeight="1" x14ac:dyDescent="0.3">
      <c r="A32" s="33">
        <v>23</v>
      </c>
      <c r="B32" s="33" t="s">
        <v>41</v>
      </c>
      <c r="C32" s="33" t="s">
        <v>42</v>
      </c>
      <c r="D32" s="33" t="s">
        <v>65</v>
      </c>
      <c r="E32" s="34">
        <v>1</v>
      </c>
      <c r="F32" s="35">
        <v>28</v>
      </c>
      <c r="G32" s="36">
        <v>900</v>
      </c>
      <c r="H32" s="37">
        <v>45097</v>
      </c>
    </row>
    <row r="33" spans="1:8" ht="18" customHeight="1" x14ac:dyDescent="0.3">
      <c r="A33" s="33">
        <v>24</v>
      </c>
      <c r="B33" s="33" t="s">
        <v>59</v>
      </c>
      <c r="C33" s="33" t="s">
        <v>42</v>
      </c>
      <c r="D33" s="33" t="s">
        <v>43</v>
      </c>
      <c r="E33" s="34">
        <v>2</v>
      </c>
      <c r="F33" s="35">
        <v>28</v>
      </c>
      <c r="G33" s="36">
        <v>700</v>
      </c>
      <c r="H33" s="37">
        <v>45115</v>
      </c>
    </row>
    <row r="34" spans="1:8" ht="18" customHeight="1" x14ac:dyDescent="0.3">
      <c r="A34" s="33">
        <v>25</v>
      </c>
      <c r="B34" s="33" t="s">
        <v>59</v>
      </c>
      <c r="C34" s="33" t="s">
        <v>69</v>
      </c>
      <c r="D34" s="33" t="s">
        <v>43</v>
      </c>
      <c r="E34" s="34">
        <v>2</v>
      </c>
      <c r="F34" s="35">
        <v>27</v>
      </c>
      <c r="G34" s="36">
        <v>1000</v>
      </c>
      <c r="H34" s="37">
        <v>45115</v>
      </c>
    </row>
    <row r="35" spans="1:8" ht="18" customHeight="1" x14ac:dyDescent="0.3">
      <c r="A35" s="33">
        <v>26</v>
      </c>
      <c r="B35" s="33" t="s">
        <v>53</v>
      </c>
      <c r="C35" s="33" t="s">
        <v>64</v>
      </c>
      <c r="D35" s="33" t="s">
        <v>43</v>
      </c>
      <c r="E35" s="34">
        <v>1</v>
      </c>
      <c r="F35" s="35">
        <v>28</v>
      </c>
      <c r="G35" s="36">
        <v>2400</v>
      </c>
      <c r="H35" s="37">
        <v>45115</v>
      </c>
    </row>
    <row r="36" spans="1:8" ht="18" customHeight="1" x14ac:dyDescent="0.3">
      <c r="A36" s="33">
        <v>27</v>
      </c>
      <c r="B36" s="33" t="s">
        <v>53</v>
      </c>
      <c r="C36" s="33" t="s">
        <v>64</v>
      </c>
      <c r="D36" s="33" t="s">
        <v>43</v>
      </c>
      <c r="E36" s="34">
        <v>2</v>
      </c>
      <c r="F36" s="35">
        <v>28</v>
      </c>
      <c r="G36" s="36">
        <v>2400</v>
      </c>
      <c r="H36" s="37">
        <v>45115</v>
      </c>
    </row>
    <row r="37" spans="1:8" ht="18" customHeight="1" x14ac:dyDescent="0.3">
      <c r="A37" s="33">
        <v>28</v>
      </c>
      <c r="B37" s="33" t="s">
        <v>58</v>
      </c>
      <c r="C37" s="33" t="s">
        <v>60</v>
      </c>
      <c r="D37" s="33" t="s">
        <v>48</v>
      </c>
      <c r="E37" s="34">
        <v>2</v>
      </c>
      <c r="F37" s="35">
        <v>28</v>
      </c>
      <c r="G37" s="36">
        <v>1790</v>
      </c>
      <c r="H37" s="37">
        <v>45219</v>
      </c>
    </row>
    <row r="38" spans="1:8" ht="18" customHeight="1" x14ac:dyDescent="0.3">
      <c r="A38" s="33">
        <v>29</v>
      </c>
      <c r="B38" s="33" t="s">
        <v>58</v>
      </c>
      <c r="C38" s="33" t="s">
        <v>60</v>
      </c>
      <c r="D38" s="33" t="s">
        <v>48</v>
      </c>
      <c r="E38" s="34">
        <v>2</v>
      </c>
      <c r="F38" s="35">
        <v>28</v>
      </c>
      <c r="G38" s="36">
        <v>1790</v>
      </c>
      <c r="H38" s="37">
        <v>45219</v>
      </c>
    </row>
    <row r="39" spans="1:8" ht="18" customHeight="1" x14ac:dyDescent="0.3">
      <c r="A39" s="33">
        <v>30</v>
      </c>
      <c r="B39" s="33" t="s">
        <v>70</v>
      </c>
      <c r="C39" s="33" t="s">
        <v>71</v>
      </c>
      <c r="D39" s="33" t="s">
        <v>43</v>
      </c>
      <c r="E39" s="34">
        <v>1</v>
      </c>
      <c r="F39" s="35">
        <v>27</v>
      </c>
      <c r="G39" s="36">
        <v>1290</v>
      </c>
      <c r="H39" s="37">
        <v>45221</v>
      </c>
    </row>
    <row r="40" spans="1:8" ht="18" customHeight="1" x14ac:dyDescent="0.3">
      <c r="A40" s="33">
        <v>31</v>
      </c>
      <c r="B40" s="33" t="s">
        <v>70</v>
      </c>
      <c r="C40" s="33" t="s">
        <v>71</v>
      </c>
      <c r="D40" s="33" t="s">
        <v>43</v>
      </c>
      <c r="E40" s="34">
        <v>1</v>
      </c>
      <c r="F40" s="35">
        <v>27</v>
      </c>
      <c r="G40" s="36">
        <v>1290</v>
      </c>
      <c r="H40" s="37">
        <v>45221</v>
      </c>
    </row>
    <row r="41" spans="1:8" ht="18" customHeight="1" x14ac:dyDescent="0.3">
      <c r="A41" s="33">
        <v>32</v>
      </c>
      <c r="B41" s="33" t="s">
        <v>70</v>
      </c>
      <c r="C41" s="33" t="s">
        <v>71</v>
      </c>
      <c r="D41" s="33" t="s">
        <v>43</v>
      </c>
      <c r="E41" s="34">
        <v>2</v>
      </c>
      <c r="F41" s="35">
        <v>28</v>
      </c>
      <c r="G41" s="36">
        <v>1290</v>
      </c>
      <c r="H41" s="37">
        <v>45221</v>
      </c>
    </row>
    <row r="42" spans="1:8" ht="18" customHeight="1" x14ac:dyDescent="0.3">
      <c r="A42" s="33">
        <v>33</v>
      </c>
      <c r="B42" s="33" t="s">
        <v>70</v>
      </c>
      <c r="C42" s="33" t="s">
        <v>71</v>
      </c>
      <c r="D42" s="33" t="s">
        <v>43</v>
      </c>
      <c r="E42" s="34">
        <v>2</v>
      </c>
      <c r="F42" s="35">
        <v>28</v>
      </c>
      <c r="G42" s="36">
        <v>1290</v>
      </c>
      <c r="H42" s="37">
        <v>45221</v>
      </c>
    </row>
    <row r="43" spans="1:8" ht="18" customHeight="1" x14ac:dyDescent="0.3">
      <c r="A43" s="33">
        <v>34</v>
      </c>
      <c r="B43" s="33" t="s">
        <v>72</v>
      </c>
      <c r="C43" s="33" t="s">
        <v>73</v>
      </c>
      <c r="D43" s="33" t="s">
        <v>65</v>
      </c>
      <c r="E43" s="34">
        <v>1</v>
      </c>
      <c r="F43" s="35">
        <v>27</v>
      </c>
      <c r="G43" s="36">
        <v>1350</v>
      </c>
      <c r="H43" s="37">
        <v>45221</v>
      </c>
    </row>
    <row r="44" spans="1:8" ht="18" customHeight="1" x14ac:dyDescent="0.3">
      <c r="A44" s="33">
        <v>35</v>
      </c>
      <c r="B44" s="33" t="s">
        <v>72</v>
      </c>
      <c r="C44" s="33" t="s">
        <v>73</v>
      </c>
      <c r="D44" s="33" t="s">
        <v>65</v>
      </c>
      <c r="E44" s="34">
        <v>1</v>
      </c>
      <c r="F44" s="35">
        <v>27</v>
      </c>
      <c r="G44" s="36">
        <v>1350</v>
      </c>
      <c r="H44" s="37">
        <v>45221</v>
      </c>
    </row>
    <row r="45" spans="1:8" ht="18" customHeight="1" x14ac:dyDescent="0.3">
      <c r="A45" s="33">
        <v>36</v>
      </c>
      <c r="B45" s="33" t="s">
        <v>72</v>
      </c>
      <c r="C45" s="33" t="s">
        <v>73</v>
      </c>
      <c r="D45" s="33" t="s">
        <v>65</v>
      </c>
      <c r="E45" s="34">
        <v>2</v>
      </c>
      <c r="F45" s="35">
        <v>28</v>
      </c>
      <c r="G45" s="36">
        <v>1350</v>
      </c>
      <c r="H45" s="37">
        <v>45221</v>
      </c>
    </row>
  </sheetData>
  <sortState xmlns:xlrd2="http://schemas.microsoft.com/office/spreadsheetml/2017/richdata2" ref="A6:H41">
    <sortCondition ref="A6"/>
  </sortState>
  <pageMargins left="0.7" right="0.7" top="0.78740157499999996" bottom="0.78740157499999996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5"/>
  <sheetViews>
    <sheetView workbookViewId="0">
      <selection activeCell="B5" sqref="B5"/>
    </sheetView>
  </sheetViews>
  <sheetFormatPr baseColWidth="10" defaultColWidth="11.5546875" defaultRowHeight="15.6" x14ac:dyDescent="0.3"/>
  <cols>
    <col min="1" max="1" width="4.109375" style="1" customWidth="1"/>
    <col min="2" max="2" width="16" style="1" customWidth="1"/>
    <col min="3" max="3" width="17.88671875" style="1" customWidth="1"/>
    <col min="4" max="4" width="20" style="1" customWidth="1"/>
    <col min="5" max="5" width="6.6640625" style="2" customWidth="1"/>
    <col min="6" max="6" width="9.44140625" style="1" customWidth="1"/>
    <col min="7" max="7" width="14.21875" style="1" customWidth="1"/>
    <col min="8" max="8" width="21.6640625" style="1" customWidth="1"/>
    <col min="9" max="16384" width="11.5546875" style="1"/>
  </cols>
  <sheetData>
    <row r="1" spans="1:8" ht="21" x14ac:dyDescent="0.3">
      <c r="A1" s="38" t="s">
        <v>26</v>
      </c>
      <c r="B1" s="26"/>
      <c r="C1" s="26"/>
      <c r="D1" s="4"/>
      <c r="E1" s="5"/>
      <c r="F1" s="4"/>
      <c r="G1" s="4"/>
      <c r="H1" s="4"/>
    </row>
    <row r="2" spans="1:8" ht="19.95" customHeight="1" x14ac:dyDescent="0.3">
      <c r="A2" s="5" cm="1">
        <f t="array" ref="A2:A7">_xlfn.SEQUENCE(6,1)</f>
        <v>1</v>
      </c>
      <c r="B2" s="4" t="s">
        <v>75</v>
      </c>
      <c r="C2" s="4"/>
      <c r="D2" s="4"/>
      <c r="E2" s="5"/>
      <c r="F2" s="4"/>
      <c r="G2" s="4"/>
      <c r="H2" s="27">
        <f>COUNTA(B10:B45)</f>
        <v>36</v>
      </c>
    </row>
    <row r="3" spans="1:8" ht="19.95" customHeight="1" x14ac:dyDescent="0.3">
      <c r="A3" s="5">
        <v>2</v>
      </c>
      <c r="B3" s="4" t="s">
        <v>81</v>
      </c>
      <c r="C3" s="4"/>
      <c r="D3" s="4"/>
      <c r="E3" s="5"/>
      <c r="F3" s="4"/>
      <c r="G3" s="4"/>
      <c r="H3" s="27">
        <f>COUNTIF(G10:G45,"&lt;1000")</f>
        <v>8</v>
      </c>
    </row>
    <row r="4" spans="1:8" ht="19.95" customHeight="1" x14ac:dyDescent="0.3">
      <c r="A4" s="5">
        <v>3</v>
      </c>
      <c r="B4" s="4" t="s">
        <v>76</v>
      </c>
      <c r="C4" s="4"/>
      <c r="D4" s="4"/>
      <c r="E4" s="5"/>
      <c r="F4" s="4"/>
      <c r="G4" s="4"/>
      <c r="H4" s="28">
        <f>MIN(G10:G45)</f>
        <v>630</v>
      </c>
    </row>
    <row r="5" spans="1:8" ht="19.95" customHeight="1" x14ac:dyDescent="0.3">
      <c r="A5" s="5">
        <v>4</v>
      </c>
      <c r="B5" s="4" t="s">
        <v>84</v>
      </c>
      <c r="C5" s="4"/>
      <c r="D5" s="4"/>
      <c r="E5" s="5"/>
      <c r="F5" s="4"/>
      <c r="G5" s="4"/>
      <c r="H5" s="29">
        <f>SUMIF(B10:B45,"raleigh",G10:G45)</f>
        <v>2100</v>
      </c>
    </row>
    <row r="6" spans="1:8" ht="19.95" customHeight="1" x14ac:dyDescent="0.3">
      <c r="A6" s="5">
        <v>5</v>
      </c>
      <c r="B6" s="4" t="s">
        <v>78</v>
      </c>
      <c r="C6" s="4"/>
      <c r="D6" s="4"/>
      <c r="E6" s="5"/>
      <c r="F6" s="4"/>
      <c r="G6" s="4"/>
      <c r="H6" s="27">
        <f>COUNTIF(C10:C45,"")</f>
        <v>7</v>
      </c>
    </row>
    <row r="7" spans="1:8" ht="19.95" customHeight="1" x14ac:dyDescent="0.3">
      <c r="A7" s="5">
        <v>6</v>
      </c>
      <c r="B7" s="4" t="s">
        <v>77</v>
      </c>
      <c r="C7" s="4"/>
      <c r="D7" s="4"/>
      <c r="E7" s="5"/>
      <c r="F7" s="4"/>
      <c r="G7" s="4"/>
      <c r="H7" s="27">
        <f>COUNTIFS(D10:D45,"Tourenrad",F10:F45,27)</f>
        <v>3</v>
      </c>
    </row>
    <row r="8" spans="1:8" x14ac:dyDescent="0.3">
      <c r="E8" s="1"/>
    </row>
    <row r="9" spans="1:8" ht="18" customHeight="1" x14ac:dyDescent="0.3">
      <c r="A9" s="30" t="s">
        <v>74</v>
      </c>
      <c r="B9" s="30" t="s">
        <v>30</v>
      </c>
      <c r="C9" s="30" t="s">
        <v>31</v>
      </c>
      <c r="D9" s="30" t="s">
        <v>32</v>
      </c>
      <c r="E9" s="31" t="s">
        <v>33</v>
      </c>
      <c r="F9" s="32" t="s">
        <v>34</v>
      </c>
      <c r="G9" s="32" t="s">
        <v>22</v>
      </c>
      <c r="H9" s="32" t="s">
        <v>35</v>
      </c>
    </row>
    <row r="10" spans="1:8" ht="18" customHeight="1" x14ac:dyDescent="0.3">
      <c r="A10" s="33">
        <v>1</v>
      </c>
      <c r="B10" s="33" t="s">
        <v>36</v>
      </c>
      <c r="C10" s="33" t="s">
        <v>37</v>
      </c>
      <c r="D10" s="33" t="s">
        <v>38</v>
      </c>
      <c r="E10" s="34">
        <v>3</v>
      </c>
      <c r="F10" s="35">
        <v>25</v>
      </c>
      <c r="G10" s="36">
        <v>630</v>
      </c>
      <c r="H10" s="37">
        <v>45077</v>
      </c>
    </row>
    <row r="11" spans="1:8" ht="18" customHeight="1" x14ac:dyDescent="0.3">
      <c r="A11" s="33">
        <v>2</v>
      </c>
      <c r="B11" s="33" t="s">
        <v>39</v>
      </c>
      <c r="C11" s="33" t="s">
        <v>40</v>
      </c>
      <c r="D11" s="33" t="s">
        <v>38</v>
      </c>
      <c r="E11" s="34">
        <v>2</v>
      </c>
      <c r="F11" s="35">
        <v>27</v>
      </c>
      <c r="G11" s="36">
        <v>900</v>
      </c>
      <c r="H11" s="37">
        <v>45076</v>
      </c>
    </row>
    <row r="12" spans="1:8" ht="18" customHeight="1" x14ac:dyDescent="0.3">
      <c r="A12" s="33">
        <v>3</v>
      </c>
      <c r="B12" s="33" t="s">
        <v>41</v>
      </c>
      <c r="C12" s="33" t="s">
        <v>42</v>
      </c>
      <c r="D12" s="33" t="s">
        <v>43</v>
      </c>
      <c r="E12" s="34">
        <v>1</v>
      </c>
      <c r="F12" s="35">
        <v>28</v>
      </c>
      <c r="G12" s="36">
        <v>1960</v>
      </c>
      <c r="H12" s="37">
        <v>45174</v>
      </c>
    </row>
    <row r="13" spans="1:8" ht="18" customHeight="1" x14ac:dyDescent="0.3">
      <c r="A13" s="33">
        <v>4</v>
      </c>
      <c r="B13" s="33" t="s">
        <v>44</v>
      </c>
      <c r="C13" s="33" t="s">
        <v>45</v>
      </c>
      <c r="D13" s="33" t="s">
        <v>38</v>
      </c>
      <c r="E13" s="34">
        <v>4</v>
      </c>
      <c r="F13" s="35">
        <v>27</v>
      </c>
      <c r="G13" s="36">
        <v>2800</v>
      </c>
      <c r="H13" s="37">
        <v>45174</v>
      </c>
    </row>
    <row r="14" spans="1:8" ht="18" customHeight="1" x14ac:dyDescent="0.3">
      <c r="A14" s="33">
        <v>5</v>
      </c>
      <c r="B14" s="33" t="s">
        <v>46</v>
      </c>
      <c r="C14" s="33" t="s">
        <v>47</v>
      </c>
      <c r="D14" s="33" t="s">
        <v>48</v>
      </c>
      <c r="E14" s="34">
        <v>2</v>
      </c>
      <c r="F14" s="35">
        <v>28</v>
      </c>
      <c r="G14" s="36">
        <v>750</v>
      </c>
      <c r="H14" s="37">
        <v>45217</v>
      </c>
    </row>
    <row r="15" spans="1:8" ht="18" customHeight="1" x14ac:dyDescent="0.3">
      <c r="A15" s="33">
        <v>6</v>
      </c>
      <c r="B15" s="33" t="s">
        <v>49</v>
      </c>
      <c r="C15" s="33" t="s">
        <v>45</v>
      </c>
      <c r="D15" s="33" t="s">
        <v>48</v>
      </c>
      <c r="E15" s="34">
        <v>2</v>
      </c>
      <c r="F15" s="35">
        <v>28</v>
      </c>
      <c r="G15" s="36">
        <v>2350</v>
      </c>
      <c r="H15" s="37">
        <v>45217</v>
      </c>
    </row>
    <row r="16" spans="1:8" ht="18" customHeight="1" x14ac:dyDescent="0.3">
      <c r="A16" s="33">
        <v>7</v>
      </c>
      <c r="B16" s="33" t="s">
        <v>50</v>
      </c>
      <c r="C16" s="33" t="s">
        <v>51</v>
      </c>
      <c r="D16" s="33" t="s">
        <v>43</v>
      </c>
      <c r="E16" s="34">
        <v>3</v>
      </c>
      <c r="F16" s="35">
        <v>27</v>
      </c>
      <c r="G16" s="36">
        <v>850</v>
      </c>
      <c r="H16" s="37">
        <v>45217</v>
      </c>
    </row>
    <row r="17" spans="1:8" ht="18" customHeight="1" x14ac:dyDescent="0.3">
      <c r="A17" s="33">
        <v>8</v>
      </c>
      <c r="B17" s="33" t="s">
        <v>52</v>
      </c>
      <c r="C17" s="33" t="s">
        <v>45</v>
      </c>
      <c r="D17" s="33" t="s">
        <v>38</v>
      </c>
      <c r="E17" s="34">
        <v>1</v>
      </c>
      <c r="F17" s="35">
        <v>28</v>
      </c>
      <c r="G17" s="36">
        <v>960</v>
      </c>
      <c r="H17" s="37">
        <v>45218</v>
      </c>
    </row>
    <row r="18" spans="1:8" ht="18" customHeight="1" x14ac:dyDescent="0.3">
      <c r="A18" s="33">
        <v>9</v>
      </c>
      <c r="B18" s="33" t="s">
        <v>53</v>
      </c>
      <c r="C18" s="33" t="s">
        <v>54</v>
      </c>
      <c r="D18" s="33" t="s">
        <v>43</v>
      </c>
      <c r="E18" s="34">
        <v>2</v>
      </c>
      <c r="F18" s="35">
        <v>27</v>
      </c>
      <c r="G18" s="36">
        <v>1432</v>
      </c>
      <c r="H18" s="37">
        <v>45198</v>
      </c>
    </row>
    <row r="19" spans="1:8" ht="18" customHeight="1" x14ac:dyDescent="0.3">
      <c r="A19" s="33">
        <v>10</v>
      </c>
      <c r="B19" s="33" t="s">
        <v>55</v>
      </c>
      <c r="C19" s="33" t="s">
        <v>45</v>
      </c>
      <c r="D19" s="33" t="s">
        <v>48</v>
      </c>
      <c r="E19" s="34">
        <v>1</v>
      </c>
      <c r="F19" s="35">
        <v>27</v>
      </c>
      <c r="G19" s="36">
        <v>1200</v>
      </c>
      <c r="H19" s="37">
        <v>45198</v>
      </c>
    </row>
    <row r="20" spans="1:8" ht="18" customHeight="1" x14ac:dyDescent="0.3">
      <c r="A20" s="33">
        <v>11</v>
      </c>
      <c r="B20" s="33" t="s">
        <v>56</v>
      </c>
      <c r="C20" s="33" t="s">
        <v>57</v>
      </c>
      <c r="D20" s="33" t="s">
        <v>43</v>
      </c>
      <c r="E20" s="34">
        <v>1</v>
      </c>
      <c r="F20" s="35">
        <v>25</v>
      </c>
      <c r="G20" s="36">
        <v>2800</v>
      </c>
      <c r="H20" s="37">
        <v>45198</v>
      </c>
    </row>
    <row r="21" spans="1:8" ht="18" customHeight="1" x14ac:dyDescent="0.3">
      <c r="A21" s="33">
        <v>12</v>
      </c>
      <c r="B21" s="33" t="s">
        <v>58</v>
      </c>
      <c r="C21" s="33" t="s">
        <v>45</v>
      </c>
      <c r="D21" s="33" t="s">
        <v>38</v>
      </c>
      <c r="E21" s="34">
        <v>2</v>
      </c>
      <c r="F21" s="35">
        <v>27</v>
      </c>
      <c r="G21" s="36">
        <v>1980</v>
      </c>
      <c r="H21" s="37">
        <v>45198</v>
      </c>
    </row>
    <row r="22" spans="1:8" ht="18" customHeight="1" x14ac:dyDescent="0.3">
      <c r="A22" s="33">
        <v>13</v>
      </c>
      <c r="B22" s="33" t="s">
        <v>59</v>
      </c>
      <c r="C22" s="33" t="s">
        <v>45</v>
      </c>
      <c r="D22" s="33" t="s">
        <v>38</v>
      </c>
      <c r="E22" s="34">
        <v>2</v>
      </c>
      <c r="F22" s="35">
        <v>28</v>
      </c>
      <c r="G22" s="36">
        <v>3200</v>
      </c>
      <c r="H22" s="37">
        <v>44739</v>
      </c>
    </row>
    <row r="23" spans="1:8" ht="18" customHeight="1" x14ac:dyDescent="0.3">
      <c r="A23" s="33">
        <v>14</v>
      </c>
      <c r="B23" s="33" t="s">
        <v>58</v>
      </c>
      <c r="C23" s="33" t="s">
        <v>60</v>
      </c>
      <c r="D23" s="33" t="s">
        <v>48</v>
      </c>
      <c r="E23" s="34">
        <v>3</v>
      </c>
      <c r="F23" s="35">
        <v>25</v>
      </c>
      <c r="G23" s="36">
        <v>790</v>
      </c>
      <c r="H23" s="37">
        <v>44741</v>
      </c>
    </row>
    <row r="24" spans="1:8" ht="18" customHeight="1" x14ac:dyDescent="0.3">
      <c r="A24" s="33">
        <v>15</v>
      </c>
      <c r="B24" s="33" t="s">
        <v>36</v>
      </c>
      <c r="C24" s="33" t="s">
        <v>61</v>
      </c>
      <c r="D24" s="33" t="s">
        <v>62</v>
      </c>
      <c r="E24" s="34">
        <v>4</v>
      </c>
      <c r="F24" s="35">
        <v>28</v>
      </c>
      <c r="G24" s="36">
        <v>2800</v>
      </c>
      <c r="H24" s="37">
        <v>44751</v>
      </c>
    </row>
    <row r="25" spans="1:8" ht="18" customHeight="1" x14ac:dyDescent="0.3">
      <c r="A25" s="33">
        <v>16</v>
      </c>
      <c r="B25" s="33" t="s">
        <v>53</v>
      </c>
      <c r="C25" s="33" t="s">
        <v>63</v>
      </c>
      <c r="D25" s="33" t="s">
        <v>48</v>
      </c>
      <c r="E25" s="34">
        <v>2</v>
      </c>
      <c r="F25" s="35">
        <v>27</v>
      </c>
      <c r="G25" s="36">
        <v>2100</v>
      </c>
      <c r="H25" s="37">
        <v>44865</v>
      </c>
    </row>
    <row r="26" spans="1:8" ht="18" customHeight="1" x14ac:dyDescent="0.3">
      <c r="A26" s="33">
        <v>17</v>
      </c>
      <c r="B26" s="33" t="s">
        <v>53</v>
      </c>
      <c r="C26" s="33" t="s">
        <v>64</v>
      </c>
      <c r="D26" s="33" t="s">
        <v>43</v>
      </c>
      <c r="E26" s="34">
        <v>1</v>
      </c>
      <c r="F26" s="35">
        <v>28</v>
      </c>
      <c r="G26" s="36">
        <v>2400</v>
      </c>
      <c r="H26" s="37">
        <v>44903</v>
      </c>
    </row>
    <row r="27" spans="1:8" ht="18" customHeight="1" x14ac:dyDescent="0.3">
      <c r="A27" s="33">
        <v>18</v>
      </c>
      <c r="B27" s="33" t="s">
        <v>41</v>
      </c>
      <c r="C27" s="33" t="s">
        <v>42</v>
      </c>
      <c r="D27" s="33" t="s">
        <v>38</v>
      </c>
      <c r="E27" s="34">
        <v>2</v>
      </c>
      <c r="F27" s="35">
        <v>28</v>
      </c>
      <c r="G27" s="36">
        <v>1325</v>
      </c>
      <c r="H27" s="37">
        <v>45054</v>
      </c>
    </row>
    <row r="28" spans="1:8" ht="18" customHeight="1" x14ac:dyDescent="0.3">
      <c r="A28" s="33">
        <v>19</v>
      </c>
      <c r="B28" s="33" t="s">
        <v>50</v>
      </c>
      <c r="C28" s="33" t="s">
        <v>45</v>
      </c>
      <c r="D28" s="33" t="s">
        <v>62</v>
      </c>
      <c r="E28" s="34">
        <v>4</v>
      </c>
      <c r="F28" s="35">
        <v>27</v>
      </c>
      <c r="G28" s="36">
        <v>2100</v>
      </c>
      <c r="H28" s="37">
        <v>45046</v>
      </c>
    </row>
    <row r="29" spans="1:8" ht="18" customHeight="1" x14ac:dyDescent="0.3">
      <c r="A29" s="33">
        <v>20</v>
      </c>
      <c r="B29" s="33" t="s">
        <v>39</v>
      </c>
      <c r="C29" s="33" t="s">
        <v>40</v>
      </c>
      <c r="D29" s="33" t="s">
        <v>65</v>
      </c>
      <c r="E29" s="34">
        <v>1</v>
      </c>
      <c r="F29" s="35">
        <v>28</v>
      </c>
      <c r="G29" s="36">
        <v>1200</v>
      </c>
      <c r="H29" s="37">
        <v>45053</v>
      </c>
    </row>
    <row r="30" spans="1:8" ht="18" customHeight="1" x14ac:dyDescent="0.3">
      <c r="A30" s="33">
        <v>21</v>
      </c>
      <c r="B30" s="33" t="s">
        <v>66</v>
      </c>
      <c r="C30" s="33" t="s">
        <v>67</v>
      </c>
      <c r="D30" s="33" t="s">
        <v>65</v>
      </c>
      <c r="E30" s="34">
        <v>1</v>
      </c>
      <c r="F30" s="35">
        <v>27</v>
      </c>
      <c r="G30" s="36">
        <v>1500</v>
      </c>
      <c r="H30" s="37">
        <v>45097</v>
      </c>
    </row>
    <row r="31" spans="1:8" ht="18" customHeight="1" x14ac:dyDescent="0.3">
      <c r="A31" s="33">
        <v>22</v>
      </c>
      <c r="B31" s="33" t="s">
        <v>41</v>
      </c>
      <c r="C31" s="33" t="s">
        <v>68</v>
      </c>
      <c r="D31" s="33" t="s">
        <v>65</v>
      </c>
      <c r="E31" s="34">
        <v>2</v>
      </c>
      <c r="F31" s="35">
        <v>27</v>
      </c>
      <c r="G31" s="36">
        <v>1700</v>
      </c>
      <c r="H31" s="37">
        <v>45097</v>
      </c>
    </row>
    <row r="32" spans="1:8" ht="18" customHeight="1" x14ac:dyDescent="0.3">
      <c r="A32" s="33">
        <v>23</v>
      </c>
      <c r="B32" s="33" t="s">
        <v>41</v>
      </c>
      <c r="C32" s="33" t="s">
        <v>42</v>
      </c>
      <c r="D32" s="33" t="s">
        <v>65</v>
      </c>
      <c r="E32" s="34">
        <v>1</v>
      </c>
      <c r="F32" s="35">
        <v>28</v>
      </c>
      <c r="G32" s="36">
        <v>900</v>
      </c>
      <c r="H32" s="37">
        <v>45097</v>
      </c>
    </row>
    <row r="33" spans="1:8" ht="18" customHeight="1" x14ac:dyDescent="0.3">
      <c r="A33" s="33">
        <v>24</v>
      </c>
      <c r="B33" s="33" t="s">
        <v>59</v>
      </c>
      <c r="C33" s="33" t="s">
        <v>42</v>
      </c>
      <c r="D33" s="33" t="s">
        <v>43</v>
      </c>
      <c r="E33" s="34">
        <v>2</v>
      </c>
      <c r="F33" s="35">
        <v>28</v>
      </c>
      <c r="G33" s="36">
        <v>700</v>
      </c>
      <c r="H33" s="37">
        <v>45115</v>
      </c>
    </row>
    <row r="34" spans="1:8" ht="18" customHeight="1" x14ac:dyDescent="0.3">
      <c r="A34" s="33">
        <v>25</v>
      </c>
      <c r="B34" s="33" t="s">
        <v>59</v>
      </c>
      <c r="C34" s="33" t="s">
        <v>69</v>
      </c>
      <c r="D34" s="33" t="s">
        <v>43</v>
      </c>
      <c r="E34" s="34">
        <v>2</v>
      </c>
      <c r="F34" s="35">
        <v>27</v>
      </c>
      <c r="G34" s="36">
        <v>1000</v>
      </c>
      <c r="H34" s="37">
        <v>45115</v>
      </c>
    </row>
    <row r="35" spans="1:8" ht="18" customHeight="1" x14ac:dyDescent="0.3">
      <c r="A35" s="33">
        <v>26</v>
      </c>
      <c r="B35" s="33" t="s">
        <v>53</v>
      </c>
      <c r="C35" s="33" t="s">
        <v>64</v>
      </c>
      <c r="D35" s="33" t="s">
        <v>43</v>
      </c>
      <c r="E35" s="34">
        <v>1</v>
      </c>
      <c r="F35" s="35">
        <v>28</v>
      </c>
      <c r="G35" s="36">
        <v>2400</v>
      </c>
      <c r="H35" s="37">
        <v>45115</v>
      </c>
    </row>
    <row r="36" spans="1:8" ht="18" customHeight="1" x14ac:dyDescent="0.3">
      <c r="A36" s="33">
        <v>27</v>
      </c>
      <c r="B36" s="33" t="s">
        <v>53</v>
      </c>
      <c r="C36" s="33" t="s">
        <v>64</v>
      </c>
      <c r="D36" s="33" t="s">
        <v>43</v>
      </c>
      <c r="E36" s="34">
        <v>2</v>
      </c>
      <c r="F36" s="35">
        <v>28</v>
      </c>
      <c r="G36" s="36">
        <v>2400</v>
      </c>
      <c r="H36" s="37">
        <v>45115</v>
      </c>
    </row>
    <row r="37" spans="1:8" ht="18" customHeight="1" x14ac:dyDescent="0.3">
      <c r="A37" s="33">
        <v>28</v>
      </c>
      <c r="B37" s="33" t="s">
        <v>58</v>
      </c>
      <c r="C37" s="33" t="s">
        <v>60</v>
      </c>
      <c r="D37" s="33" t="s">
        <v>48</v>
      </c>
      <c r="E37" s="34">
        <v>2</v>
      </c>
      <c r="F37" s="35">
        <v>28</v>
      </c>
      <c r="G37" s="36">
        <v>1790</v>
      </c>
      <c r="H37" s="37">
        <v>45219</v>
      </c>
    </row>
    <row r="38" spans="1:8" ht="18" customHeight="1" x14ac:dyDescent="0.3">
      <c r="A38" s="33">
        <v>29</v>
      </c>
      <c r="B38" s="33" t="s">
        <v>58</v>
      </c>
      <c r="C38" s="33" t="s">
        <v>60</v>
      </c>
      <c r="D38" s="33" t="s">
        <v>48</v>
      </c>
      <c r="E38" s="34">
        <v>2</v>
      </c>
      <c r="F38" s="35">
        <v>28</v>
      </c>
      <c r="G38" s="36">
        <v>1790</v>
      </c>
      <c r="H38" s="37">
        <v>45219</v>
      </c>
    </row>
    <row r="39" spans="1:8" ht="18" customHeight="1" x14ac:dyDescent="0.3">
      <c r="A39" s="33">
        <v>30</v>
      </c>
      <c r="B39" s="33" t="s">
        <v>70</v>
      </c>
      <c r="C39" s="33" t="s">
        <v>71</v>
      </c>
      <c r="D39" s="33" t="s">
        <v>43</v>
      </c>
      <c r="E39" s="34">
        <v>1</v>
      </c>
      <c r="F39" s="35">
        <v>27</v>
      </c>
      <c r="G39" s="36">
        <v>1290</v>
      </c>
      <c r="H39" s="37">
        <v>45221</v>
      </c>
    </row>
    <row r="40" spans="1:8" ht="18" customHeight="1" x14ac:dyDescent="0.3">
      <c r="A40" s="33">
        <v>31</v>
      </c>
      <c r="B40" s="33" t="s">
        <v>70</v>
      </c>
      <c r="C40" s="33" t="s">
        <v>71</v>
      </c>
      <c r="D40" s="33" t="s">
        <v>43</v>
      </c>
      <c r="E40" s="34">
        <v>1</v>
      </c>
      <c r="F40" s="35">
        <v>27</v>
      </c>
      <c r="G40" s="36">
        <v>1290</v>
      </c>
      <c r="H40" s="37">
        <v>45221</v>
      </c>
    </row>
    <row r="41" spans="1:8" ht="18" customHeight="1" x14ac:dyDescent="0.3">
      <c r="A41" s="33">
        <v>32</v>
      </c>
      <c r="B41" s="33" t="s">
        <v>70</v>
      </c>
      <c r="C41" s="33" t="s">
        <v>71</v>
      </c>
      <c r="D41" s="33" t="s">
        <v>43</v>
      </c>
      <c r="E41" s="34">
        <v>2</v>
      </c>
      <c r="F41" s="35">
        <v>28</v>
      </c>
      <c r="G41" s="36">
        <v>1290</v>
      </c>
      <c r="H41" s="37">
        <v>45221</v>
      </c>
    </row>
    <row r="42" spans="1:8" ht="18" customHeight="1" x14ac:dyDescent="0.3">
      <c r="A42" s="33">
        <v>33</v>
      </c>
      <c r="B42" s="33" t="s">
        <v>70</v>
      </c>
      <c r="C42" s="33" t="s">
        <v>71</v>
      </c>
      <c r="D42" s="33" t="s">
        <v>43</v>
      </c>
      <c r="E42" s="34">
        <v>2</v>
      </c>
      <c r="F42" s="35">
        <v>28</v>
      </c>
      <c r="G42" s="36">
        <v>1290</v>
      </c>
      <c r="H42" s="37">
        <v>45221</v>
      </c>
    </row>
    <row r="43" spans="1:8" ht="18" customHeight="1" x14ac:dyDescent="0.3">
      <c r="A43" s="33">
        <v>34</v>
      </c>
      <c r="B43" s="33" t="s">
        <v>72</v>
      </c>
      <c r="C43" s="33" t="s">
        <v>73</v>
      </c>
      <c r="D43" s="33" t="s">
        <v>65</v>
      </c>
      <c r="E43" s="34">
        <v>1</v>
      </c>
      <c r="F43" s="35">
        <v>27</v>
      </c>
      <c r="G43" s="36">
        <v>1350</v>
      </c>
      <c r="H43" s="37">
        <v>45221</v>
      </c>
    </row>
    <row r="44" spans="1:8" ht="18" customHeight="1" x14ac:dyDescent="0.3">
      <c r="A44" s="33">
        <v>35</v>
      </c>
      <c r="B44" s="33" t="s">
        <v>72</v>
      </c>
      <c r="C44" s="33" t="s">
        <v>73</v>
      </c>
      <c r="D44" s="33" t="s">
        <v>65</v>
      </c>
      <c r="E44" s="34">
        <v>1</v>
      </c>
      <c r="F44" s="35">
        <v>27</v>
      </c>
      <c r="G44" s="36">
        <v>1350</v>
      </c>
      <c r="H44" s="37">
        <v>45221</v>
      </c>
    </row>
    <row r="45" spans="1:8" ht="18" customHeight="1" x14ac:dyDescent="0.3">
      <c r="A45" s="33">
        <v>36</v>
      </c>
      <c r="B45" s="33" t="s">
        <v>72</v>
      </c>
      <c r="C45" s="33" t="s">
        <v>73</v>
      </c>
      <c r="D45" s="33" t="s">
        <v>65</v>
      </c>
      <c r="E45" s="34">
        <v>2</v>
      </c>
      <c r="F45" s="35">
        <v>28</v>
      </c>
      <c r="G45" s="36">
        <v>1350</v>
      </c>
      <c r="H45" s="37">
        <v>45221</v>
      </c>
    </row>
  </sheetData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Wenn</vt:lpstr>
      <vt:lpstr>Wenn_L</vt:lpstr>
      <vt:lpstr>Velo</vt:lpstr>
      <vt:lpstr>Velo_L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juerg.lippuner</dc:creator>
  <cp:lastModifiedBy>Lippuner Jürg BZBS</cp:lastModifiedBy>
  <dcterms:created xsi:type="dcterms:W3CDTF">2012-11-13T18:50:06Z</dcterms:created>
  <dcterms:modified xsi:type="dcterms:W3CDTF">2024-11-20T13:02:34Z</dcterms:modified>
</cp:coreProperties>
</file>