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4D569A5B-4248-4FCB-A021-83A1CE63E098}" xr6:coauthVersionLast="47" xr6:coauthVersionMax="47" xr10:uidLastSave="{00000000-0000-0000-0000-000000000000}"/>
  <bookViews>
    <workbookView xWindow="36135" yWindow="4320" windowWidth="38700" windowHeight="15285" tabRatio="715" xr2:uid="{00000000-000D-0000-FFFF-FFFF00000000}"/>
  </bookViews>
  <sheets>
    <sheet name="Information" sheetId="1" r:id="rId1"/>
    <sheet name="1. Note" sheetId="3" r:id="rId2"/>
    <sheet name="2. Wein" sheetId="4" r:id="rId3"/>
    <sheet name="3. Ski" sheetId="5" r:id="rId4"/>
    <sheet name="4. Inventur" sheetId="6" r:id="rId5"/>
    <sheet name="Hilfe zu den Funktionen" sheetId="7" r:id="rId6"/>
  </sheets>
  <definedNames>
    <definedName name="alles">'4. Inventur'!$A$2:$G$26</definedName>
    <definedName name="Bestand">'4. Inventur'!$B$3:$F$12</definedName>
    <definedName name="Nachbestellung">'4. Inventur'!$B$15:$F$26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6" l="1"/>
  <c r="A111" i="6"/>
  <c r="A110" i="6"/>
  <c r="A109" i="6"/>
  <c r="A107" i="6"/>
  <c r="A108" i="6"/>
  <c r="C125" i="6"/>
  <c r="C124" i="6"/>
  <c r="C123" i="6"/>
  <c r="C122" i="6"/>
  <c r="E108" i="4"/>
  <c r="E109" i="4"/>
  <c r="E110" i="4"/>
  <c r="E111" i="4"/>
  <c r="E112" i="4"/>
  <c r="E113" i="4"/>
  <c r="E107" i="4"/>
  <c r="B19" i="6" l="1"/>
  <c r="B20" i="6"/>
  <c r="B21" i="6"/>
  <c r="B22" i="6"/>
  <c r="B23" i="6"/>
  <c r="B24" i="6"/>
  <c r="G115" i="3" l="1"/>
  <c r="G114" i="3"/>
  <c r="G113" i="3"/>
  <c r="G112" i="3"/>
  <c r="G111" i="3"/>
  <c r="G110" i="3"/>
  <c r="G109" i="3"/>
  <c r="G108" i="3"/>
  <c r="G107" i="3"/>
  <c r="G106" i="3"/>
  <c r="G105" i="3"/>
  <c r="C106" i="3"/>
  <c r="C107" i="3"/>
  <c r="C108" i="3"/>
  <c r="C109" i="3"/>
  <c r="C110" i="3"/>
  <c r="C111" i="3"/>
  <c r="C112" i="3"/>
  <c r="C113" i="3"/>
  <c r="C114" i="3"/>
  <c r="C115" i="3"/>
  <c r="C105" i="3"/>
  <c r="D122" i="5"/>
  <c r="D123" i="5"/>
  <c r="D124" i="5"/>
  <c r="D125" i="5"/>
  <c r="D126" i="5"/>
  <c r="D127" i="5"/>
  <c r="D128" i="5"/>
  <c r="D121" i="5"/>
  <c r="D107" i="5"/>
  <c r="D108" i="5"/>
  <c r="D109" i="5"/>
  <c r="D110" i="5"/>
  <c r="D111" i="5"/>
  <c r="D112" i="5"/>
  <c r="D113" i="5"/>
  <c r="D106" i="5"/>
  <c r="B121" i="6"/>
  <c r="G121" i="6" s="1"/>
  <c r="B122" i="6"/>
  <c r="G122" i="6" s="1"/>
  <c r="B123" i="6"/>
  <c r="G123" i="6" s="1"/>
  <c r="B124" i="6"/>
  <c r="G124" i="6" s="1"/>
  <c r="B125" i="6"/>
  <c r="G125" i="6" s="1"/>
  <c r="B126" i="6"/>
  <c r="G126" i="6" s="1"/>
  <c r="D126" i="6"/>
  <c r="C126" i="6"/>
  <c r="D125" i="6"/>
  <c r="D124" i="6"/>
  <c r="D123" i="6"/>
  <c r="D122" i="6"/>
  <c r="D121" i="6"/>
  <c r="C121" i="6"/>
  <c r="D119" i="6"/>
  <c r="C119" i="6"/>
  <c r="B119" i="6"/>
  <c r="F107" i="6"/>
  <c r="F114" i="6" s="1"/>
  <c r="F108" i="6"/>
  <c r="F109" i="6"/>
  <c r="F110" i="6"/>
  <c r="F111" i="6"/>
  <c r="F112" i="6"/>
  <c r="B17" i="6"/>
  <c r="C17" i="6"/>
  <c r="D17" i="6"/>
  <c r="C19" i="6"/>
  <c r="D19" i="6"/>
  <c r="C20" i="6"/>
  <c r="D20" i="6"/>
  <c r="C21" i="6"/>
  <c r="D21" i="6"/>
  <c r="C22" i="6"/>
  <c r="D22" i="6"/>
  <c r="C23" i="6"/>
  <c r="D23" i="6"/>
  <c r="C24" i="6"/>
  <c r="D24" i="6"/>
  <c r="G128" i="6" l="1"/>
</calcChain>
</file>

<file path=xl/sharedStrings.xml><?xml version="1.0" encoding="utf-8"?>
<sst xmlns="http://schemas.openxmlformats.org/spreadsheetml/2006/main" count="245" uniqueCount="120">
  <si>
    <t>logische Funktionen</t>
  </si>
  <si>
    <t>=WENN()</t>
  </si>
  <si>
    <t>=UND()</t>
  </si>
  <si>
    <t>=ODER()</t>
  </si>
  <si>
    <t>Note</t>
  </si>
  <si>
    <t>Prüfung</t>
  </si>
  <si>
    <t>Beurteilung</t>
  </si>
  <si>
    <t>Alexandra</t>
  </si>
  <si>
    <t>Meinrad</t>
  </si>
  <si>
    <t>Andrea</t>
  </si>
  <si>
    <t>Metka</t>
  </si>
  <si>
    <t>Barbara</t>
  </si>
  <si>
    <t>Michael</t>
  </si>
  <si>
    <t>Beatrice</t>
  </si>
  <si>
    <t>Nicole</t>
  </si>
  <si>
    <t>Christoph</t>
  </si>
  <si>
    <t>Peter</t>
  </si>
  <si>
    <t>Hansjörg</t>
  </si>
  <si>
    <t>Sandro</t>
  </si>
  <si>
    <t>Isabella</t>
  </si>
  <si>
    <t>Sara</t>
  </si>
  <si>
    <t>Karin</t>
  </si>
  <si>
    <t>Silvia</t>
  </si>
  <si>
    <t>Kaspar</t>
  </si>
  <si>
    <t>Susanne</t>
  </si>
  <si>
    <t>Marco</t>
  </si>
  <si>
    <t>Thomas</t>
  </si>
  <si>
    <t>Martin</t>
  </si>
  <si>
    <t>Urs</t>
  </si>
  <si>
    <t>Lösuing</t>
  </si>
  <si>
    <t>Rotweine</t>
  </si>
  <si>
    <t>Nr</t>
  </si>
  <si>
    <t>Bezeichnung</t>
  </si>
  <si>
    <t>Fläscher</t>
  </si>
  <si>
    <t>Pinot Noir</t>
  </si>
  <si>
    <t>Dôle</t>
  </si>
  <si>
    <t>Malanser</t>
  </si>
  <si>
    <t>Ski-Preise</t>
  </si>
  <si>
    <t>Marke</t>
  </si>
  <si>
    <t>Name</t>
  </si>
  <si>
    <t>Preis</t>
  </si>
  <si>
    <t>Ueberprüfung</t>
  </si>
  <si>
    <t>Rossignol</t>
  </si>
  <si>
    <t>roc</t>
  </si>
  <si>
    <t>glider</t>
  </si>
  <si>
    <t>4S</t>
  </si>
  <si>
    <t>4G</t>
  </si>
  <si>
    <t>Stöckli</t>
  </si>
  <si>
    <t>emotion</t>
  </si>
  <si>
    <t>electra</t>
  </si>
  <si>
    <t>special</t>
  </si>
  <si>
    <t>ponton</t>
  </si>
  <si>
    <t>Lösung 1</t>
  </si>
  <si>
    <t>Lösung 2</t>
  </si>
  <si>
    <t>Permanente Inventur</t>
  </si>
  <si>
    <t>Menge</t>
  </si>
  <si>
    <t>Einheit</t>
  </si>
  <si>
    <t>Warenbezeichnung</t>
  </si>
  <si>
    <t>Grundpreis</t>
  </si>
  <si>
    <t>Endpreis</t>
  </si>
  <si>
    <t>kg</t>
  </si>
  <si>
    <t>Bananen</t>
  </si>
  <si>
    <t>Äpfel</t>
  </si>
  <si>
    <t>Gurken</t>
  </si>
  <si>
    <t>Sellerie</t>
  </si>
  <si>
    <t>Tomaten</t>
  </si>
  <si>
    <t>Bund</t>
  </si>
  <si>
    <t>Radieschen</t>
  </si>
  <si>
    <t xml:space="preserve"> </t>
  </si>
  <si>
    <t>Warenwert:</t>
  </si>
  <si>
    <t>NACHBESTELLUNGEN (NB)</t>
  </si>
  <si>
    <t>Mindest-</t>
  </si>
  <si>
    <t>Bestell-</t>
  </si>
  <si>
    <t>Warenpreis</t>
  </si>
  <si>
    <t>Bestand</t>
  </si>
  <si>
    <t>menge</t>
  </si>
  <si>
    <t>Bestellwert:</t>
  </si>
  <si>
    <t>Lösung</t>
  </si>
  <si>
    <t>WENN-Funktion</t>
  </si>
  <si>
    <t>ist ein beliebiger Wert oder Ausdruck, der WAHR oder FALSCH sein kann.</t>
  </si>
  <si>
    <t>Dann_Wert</t>
  </si>
  <si>
    <t>ist das Resultat der Funktion, wenn die Wahrheitsprüfung WAHR ergibt. Liefert Prüfung das Ergebnis WAHR, und ist Dann_Wert nicht angegeben, wird WAHR zurückgegeben. das Ergebnis FALSCH, und ist Sonst_Wert nicht angegeben, wird FALSCH zurückgegeben.</t>
  </si>
  <si>
    <t>Sonst_Wert</t>
  </si>
  <si>
    <t xml:space="preserve">ist das Resultat der Funktion, wenn die Wahrheitsprüfung FALSCH ergibt. Liefert Prüfung </t>
  </si>
  <si>
    <t>UND-Funktion</t>
  </si>
  <si>
    <t>Wahrheitswert</t>
  </si>
  <si>
    <t>bis zu 30 Bedingungen, die überprüft werden sollen und jeweils WAHR oder FALSCH sein können.</t>
  </si>
  <si>
    <t>Liefert WAHR, wenn alle Argumente WAHR sind. Sind die Aussagen eines oder mehrerer Argumente FALSCH, liefert diese Funktion den Wert FALSCH.</t>
  </si>
  <si>
    <t>ODER-Funktion</t>
  </si>
  <si>
    <t>Liefert WAHR, wenn ein Argument WAHR ist; liefert FALSCH, wenn alle Argumente FALSCH sind.</t>
  </si>
  <si>
    <t>NICHT-Funktion</t>
  </si>
  <si>
    <t>Kehrt den Wahrheitswert um. Aus WAHR wird FALSCH, aus FALSCH wird WAHR.</t>
  </si>
  <si>
    <t>Beispiele:</t>
  </si>
  <si>
    <t>© Jürg Lippuner</t>
  </si>
  <si>
    <t>Übungssammlung 1 zum Thema</t>
  </si>
  <si>
    <r>
      <t>LOGISCHE FUNKTIONEN</t>
    </r>
    <r>
      <rPr>
        <sz val="12"/>
        <rFont val="Aptos Narrow"/>
        <family val="2"/>
        <scheme val="minor"/>
      </rPr>
      <t xml:space="preserve"> (und kurze Beispiele)</t>
    </r>
  </si>
  <si>
    <r>
      <t>=WENN(</t>
    </r>
    <r>
      <rPr>
        <i/>
        <sz val="12"/>
        <color indexed="12"/>
        <rFont val="Aptos Narrow"/>
        <family val="2"/>
        <scheme val="minor"/>
      </rPr>
      <t>Bedingung;Dann_Wert;Sonst_Wert</t>
    </r>
    <r>
      <rPr>
        <sz val="12"/>
        <color indexed="12"/>
        <rFont val="Aptos Narrow"/>
        <family val="2"/>
        <scheme val="minor"/>
      </rPr>
      <t>)</t>
    </r>
  </si>
  <si>
    <r>
      <t>=UND(</t>
    </r>
    <r>
      <rPr>
        <i/>
        <sz val="12"/>
        <color indexed="12"/>
        <rFont val="Aptos Narrow"/>
        <family val="2"/>
        <scheme val="minor"/>
      </rPr>
      <t>Wahrheitswert1; Wahrheitswert2; ...</t>
    </r>
    <r>
      <rPr>
        <sz val="12"/>
        <color indexed="12"/>
        <rFont val="Aptos Narrow"/>
        <family val="2"/>
        <scheme val="minor"/>
      </rPr>
      <t>)</t>
    </r>
  </si>
  <si>
    <r>
      <t>=ODER(</t>
    </r>
    <r>
      <rPr>
        <i/>
        <sz val="12"/>
        <color indexed="12"/>
        <rFont val="Aptos Narrow"/>
        <family val="2"/>
        <scheme val="minor"/>
      </rPr>
      <t>Wahrheitswert1; Wahrheitswert2; ...</t>
    </r>
    <r>
      <rPr>
        <sz val="12"/>
        <color indexed="12"/>
        <rFont val="Aptos Narrow"/>
        <family val="2"/>
        <scheme val="minor"/>
      </rPr>
      <t>)</t>
    </r>
  </si>
  <si>
    <r>
      <t>=NICHT(</t>
    </r>
    <r>
      <rPr>
        <i/>
        <sz val="12"/>
        <color indexed="12"/>
        <rFont val="Aptos Narrow"/>
        <family val="2"/>
        <scheme val="minor"/>
      </rPr>
      <t>Wahrheitswert</t>
    </r>
    <r>
      <rPr>
        <sz val="12"/>
        <color indexed="12"/>
        <rFont val="Aptos Narrow"/>
        <family val="2"/>
        <scheme val="minor"/>
      </rPr>
      <t>)</t>
    </r>
  </si>
  <si>
    <r>
      <t>Folgende Beträge stehen in den Zellen:</t>
    </r>
    <r>
      <rPr>
        <sz val="12"/>
        <rFont val="Aptos Narrow"/>
        <family val="2"/>
        <scheme val="minor"/>
      </rPr>
      <t xml:space="preserve"> B2: 5'000; C2: 3'000; B3; 5'000; C3: 6'500</t>
    </r>
  </si>
  <si>
    <r>
      <t>=WENN(</t>
    </r>
    <r>
      <rPr>
        <i/>
        <sz val="10"/>
        <rFont val="Aptos Narrow"/>
        <family val="2"/>
        <scheme val="minor"/>
      </rPr>
      <t>B2&gt;C2;"Budget überschritten";"OK"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"Budget überschritten"</t>
    </r>
  </si>
  <si>
    <r>
      <t>=WENN(</t>
    </r>
    <r>
      <rPr>
        <i/>
        <sz val="10"/>
        <rFont val="Aptos Narrow"/>
        <family val="2"/>
        <scheme val="minor"/>
      </rPr>
      <t>B3&gt;C3;"Budget überschritten";"OK"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"OK"</t>
    </r>
  </si>
  <si>
    <r>
      <t>=UND(</t>
    </r>
    <r>
      <rPr>
        <i/>
        <sz val="10"/>
        <rFont val="Aptos Narrow"/>
        <family val="2"/>
        <scheme val="minor"/>
      </rPr>
      <t>B2&gt;C2;B3&gt;C3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FALSCH, denn die erste Aussage ist richtig, aber die zweite falsch</t>
    </r>
  </si>
  <si>
    <r>
      <t>=ODER(</t>
    </r>
    <r>
      <rPr>
        <i/>
        <sz val="10"/>
        <rFont val="Aptos Narrow"/>
        <family val="2"/>
        <scheme val="minor"/>
      </rPr>
      <t>B2&gt;C2;B3&gt;C3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WAHR, denn die erste Aussage ist richtig (es genügt eine wahre Bedingung)</t>
    </r>
  </si>
  <si>
    <r>
      <t>=WENN(UND(</t>
    </r>
    <r>
      <rPr>
        <i/>
        <sz val="10"/>
        <rFont val="Aptos Narrow"/>
        <family val="2"/>
        <scheme val="minor"/>
      </rPr>
      <t>B2&gt;C2;B3&gt;C3);B2+B3-C2-C3;"fehlerhaft"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"fehlerhaft"</t>
    </r>
  </si>
  <si>
    <r>
      <t>=WENN(ODER(</t>
    </r>
    <r>
      <rPr>
        <i/>
        <sz val="10"/>
        <rFont val="Aptos Narrow"/>
        <family val="2"/>
        <scheme val="minor"/>
      </rPr>
      <t>B2&gt;C2;B3&gt;C3);B2+B3-C2-C3;"fehlerhaft"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500</t>
    </r>
  </si>
  <si>
    <r>
      <t>=NICHT(</t>
    </r>
    <r>
      <rPr>
        <i/>
        <sz val="10"/>
        <rFont val="Aptos Narrow"/>
        <family val="2"/>
        <scheme val="minor"/>
      </rPr>
      <t xml:space="preserve">B2&gt;C2) </t>
    </r>
    <r>
      <rPr>
        <b/>
        <i/>
        <sz val="10"/>
        <rFont val="Aptos Narrow"/>
        <family val="2"/>
        <scheme val="minor"/>
      </rPr>
      <t>ergibt</t>
    </r>
    <r>
      <rPr>
        <i/>
        <sz val="10"/>
        <rFont val="Aptos Narrow"/>
        <family val="2"/>
        <scheme val="minor"/>
      </rPr>
      <t xml:space="preserve"> </t>
    </r>
    <r>
      <rPr>
        <sz val="10"/>
        <rFont val="Aptos Narrow"/>
        <family val="2"/>
        <scheme val="minor"/>
      </rPr>
      <t>FALSCH</t>
    </r>
  </si>
  <si>
    <r>
      <t>=WENN(NICHT(</t>
    </r>
    <r>
      <rPr>
        <i/>
        <sz val="10"/>
        <rFont val="Aptos Narrow"/>
        <family val="2"/>
        <scheme val="minor"/>
      </rPr>
      <t>B2&gt;C2);"Budget überschritten";"OK"</t>
    </r>
    <r>
      <rPr>
        <sz val="10"/>
        <rFont val="Aptos Narrow"/>
        <family val="2"/>
        <scheme val="minor"/>
      </rPr>
      <t xml:space="preserve">) </t>
    </r>
    <r>
      <rPr>
        <b/>
        <sz val="10"/>
        <rFont val="Aptos Narrow"/>
        <family val="2"/>
        <scheme val="minor"/>
      </rPr>
      <t>ergibt</t>
    </r>
    <r>
      <rPr>
        <sz val="10"/>
        <rFont val="Aptos Narrow"/>
        <family val="2"/>
        <scheme val="minor"/>
      </rPr>
      <t xml:space="preserve"> "OK"</t>
    </r>
  </si>
  <si>
    <t>Inventarwert</t>
  </si>
  <si>
    <t>Total</t>
  </si>
  <si>
    <t>Nachbestellungen</t>
  </si>
  <si>
    <t>Verkauspreis</t>
  </si>
  <si>
    <t>Aktionspreis</t>
  </si>
  <si>
    <t>Aktionsrabatt</t>
  </si>
  <si>
    <r>
      <t>=ODER(</t>
    </r>
    <r>
      <rPr>
        <i/>
        <sz val="22"/>
        <rFont val="Aptos Narrow"/>
        <family val="2"/>
        <scheme val="minor"/>
      </rPr>
      <t>erste Bedingung</t>
    </r>
    <r>
      <rPr>
        <sz val="22"/>
        <rFont val="Aptos Narrow"/>
        <family val="2"/>
        <scheme val="minor"/>
      </rPr>
      <t>;</t>
    </r>
    <r>
      <rPr>
        <i/>
        <sz val="22"/>
        <rFont val="Aptos Narrow"/>
        <family val="2"/>
        <scheme val="minor"/>
      </rPr>
      <t>zweite Bedingung</t>
    </r>
    <r>
      <rPr>
        <sz val="22"/>
        <rFont val="Aptos Narrow"/>
        <family val="2"/>
        <scheme val="minor"/>
      </rPr>
      <t>)</t>
    </r>
  </si>
  <si>
    <r>
      <t>=UND(</t>
    </r>
    <r>
      <rPr>
        <i/>
        <sz val="22"/>
        <rFont val="Aptos Narrow"/>
        <family val="2"/>
        <scheme val="minor"/>
      </rPr>
      <t>erste Bedingung</t>
    </r>
    <r>
      <rPr>
        <sz val="22"/>
        <rFont val="Aptos Narrow"/>
        <family val="2"/>
        <scheme val="minor"/>
      </rPr>
      <t>;</t>
    </r>
    <r>
      <rPr>
        <i/>
        <sz val="22"/>
        <rFont val="Aptos Narrow"/>
        <family val="2"/>
        <scheme val="minor"/>
      </rPr>
      <t>zweite Bedingung</t>
    </r>
    <r>
      <rPr>
        <sz val="22"/>
        <rFont val="Aptos Narrow"/>
        <family val="2"/>
        <scheme val="minor"/>
      </rPr>
      <t>)</t>
    </r>
  </si>
  <si>
    <t>Überprüfung</t>
  </si>
  <si>
    <t>Stck.</t>
  </si>
  <si>
    <t>Kandidat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</si>
</sst>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DM&quot;"/>
    <numFmt numFmtId="165" formatCode="#,##0.00\ &quot;CHF&quot;"/>
    <numFmt numFmtId="166" formatCode="_ [$CHF]\ * #,##0.00_ ;_ [$CHF]\ * \-#,##0.00_ ;_ [$CHF]\ * &quot;-&quot;??_ ;_ @_ "/>
  </numFmts>
  <fonts count="28" x14ac:knownFonts="1">
    <font>
      <sz val="10"/>
      <name val="Helv"/>
    </font>
    <font>
      <sz val="10"/>
      <name val="Helv"/>
    </font>
    <font>
      <sz val="10"/>
      <name val="Arial"/>
    </font>
    <font>
      <sz val="10"/>
      <name val="Courier"/>
    </font>
    <font>
      <sz val="10"/>
      <name val="MS Sans Serif"/>
    </font>
    <font>
      <sz val="8"/>
      <name val="Helv"/>
    </font>
    <font>
      <b/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indexed="12"/>
      <name val="Aptos Narrow"/>
      <family val="2"/>
      <scheme val="minor"/>
    </font>
    <font>
      <sz val="12"/>
      <color indexed="12"/>
      <name val="Aptos Narrow"/>
      <family val="2"/>
      <scheme val="minor"/>
    </font>
    <font>
      <i/>
      <sz val="12"/>
      <color indexed="12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14"/>
      <name val="Aptos Narrow"/>
      <family val="2"/>
      <scheme val="minor"/>
    </font>
    <font>
      <sz val="20"/>
      <name val="Aptos Narrow"/>
      <family val="2"/>
      <scheme val="minor"/>
    </font>
    <font>
      <b/>
      <sz val="22"/>
      <name val="Aptos Narrow"/>
      <family val="2"/>
      <scheme val="minor"/>
    </font>
    <font>
      <sz val="22"/>
      <name val="Aptos Narrow"/>
      <family val="2"/>
      <scheme val="minor"/>
    </font>
    <font>
      <i/>
      <sz val="22"/>
      <name val="Aptos Narrow"/>
      <family val="2"/>
      <scheme val="minor"/>
    </font>
    <font>
      <b/>
      <sz val="26"/>
      <color theme="3"/>
      <name val="Aptos Display"/>
      <family val="2"/>
      <scheme val="major"/>
    </font>
    <font>
      <b/>
      <sz val="28"/>
      <color theme="3"/>
      <name val="Aptos Display"/>
      <family val="2"/>
      <scheme val="major"/>
    </font>
    <font>
      <b/>
      <sz val="26"/>
      <name val="Aptos Narrow"/>
      <family val="2"/>
      <scheme val="minor"/>
    </font>
    <font>
      <b/>
      <sz val="2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Gray">
        <fgColor indexed="13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4" fillId="0" borderId="1" applyBorder="0">
      <alignment vertical="center"/>
    </xf>
    <xf numFmtId="0" fontId="1" fillId="0" borderId="0"/>
    <xf numFmtId="0" fontId="2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</cellStyleXfs>
  <cellXfs count="172">
    <xf numFmtId="0" fontId="0" fillId="0" borderId="0" xfId="0"/>
    <xf numFmtId="0" fontId="11" fillId="5" borderId="10" xfId="0" applyFont="1" applyFill="1" applyBorder="1"/>
    <xf numFmtId="0" fontId="13" fillId="5" borderId="11" xfId="0" applyFont="1" applyFill="1" applyBorder="1"/>
    <xf numFmtId="0" fontId="13" fillId="0" borderId="0" xfId="0" applyFont="1"/>
    <xf numFmtId="0" fontId="11" fillId="5" borderId="6" xfId="0" applyFont="1" applyFill="1" applyBorder="1"/>
    <xf numFmtId="0" fontId="13" fillId="5" borderId="7" xfId="0" applyFont="1" applyFill="1" applyBorder="1"/>
    <xf numFmtId="0" fontId="13" fillId="5" borderId="6" xfId="0" applyFont="1" applyFill="1" applyBorder="1"/>
    <xf numFmtId="0" fontId="14" fillId="2" borderId="6" xfId="0" applyFont="1" applyFill="1" applyBorder="1"/>
    <xf numFmtId="0" fontId="15" fillId="2" borderId="7" xfId="0" quotePrefix="1" applyFont="1" applyFill="1" applyBorder="1"/>
    <xf numFmtId="0" fontId="12" fillId="0" borderId="0" xfId="0" quotePrefix="1" applyFont="1"/>
    <xf numFmtId="0" fontId="12" fillId="0" borderId="0" xfId="0" quotePrefix="1" applyFont="1" applyAlignment="1">
      <alignment horizontal="center"/>
    </xf>
    <xf numFmtId="0" fontId="13" fillId="2" borderId="6" xfId="0" applyFont="1" applyFill="1" applyBorder="1"/>
    <xf numFmtId="0" fontId="13" fillId="2" borderId="7" xfId="0" applyFont="1" applyFill="1" applyBorder="1"/>
    <xf numFmtId="0" fontId="10" fillId="2" borderId="6" xfId="0" applyFont="1" applyFill="1" applyBorder="1" applyAlignment="1">
      <alignment horizontal="right" vertical="top"/>
    </xf>
    <xf numFmtId="0" fontId="9" fillId="2" borderId="7" xfId="0" applyFont="1" applyFill="1" applyBorder="1" applyAlignment="1">
      <alignment vertical="top" wrapText="1"/>
    </xf>
    <xf numFmtId="0" fontId="9" fillId="0" borderId="0" xfId="0" applyFont="1"/>
    <xf numFmtId="0" fontId="9" fillId="4" borderId="6" xfId="0" applyFont="1" applyFill="1" applyBorder="1"/>
    <xf numFmtId="0" fontId="9" fillId="4" borderId="7" xfId="0" applyFont="1" applyFill="1" applyBorder="1"/>
    <xf numFmtId="0" fontId="12" fillId="2" borderId="7" xfId="0" applyFont="1" applyFill="1" applyBorder="1" applyAlignment="1">
      <alignment vertical="top" wrapText="1"/>
    </xf>
    <xf numFmtId="0" fontId="13" fillId="4" borderId="6" xfId="0" applyFont="1" applyFill="1" applyBorder="1"/>
    <xf numFmtId="0" fontId="13" fillId="4" borderId="7" xfId="0" applyFont="1" applyFill="1" applyBorder="1"/>
    <xf numFmtId="0" fontId="13" fillId="2" borderId="7" xfId="0" quotePrefix="1" applyFont="1" applyFill="1" applyBorder="1"/>
    <xf numFmtId="0" fontId="10" fillId="4" borderId="6" xfId="0" applyFont="1" applyFill="1" applyBorder="1" applyAlignment="1">
      <alignment horizontal="right" vertical="top"/>
    </xf>
    <xf numFmtId="0" fontId="9" fillId="4" borderId="7" xfId="0" applyFont="1" applyFill="1" applyBorder="1" applyAlignment="1">
      <alignment vertical="top" wrapText="1"/>
    </xf>
    <xf numFmtId="0" fontId="8" fillId="4" borderId="6" xfId="0" applyFont="1" applyFill="1" applyBorder="1"/>
    <xf numFmtId="0" fontId="8" fillId="5" borderId="6" xfId="0" applyFont="1" applyFill="1" applyBorder="1"/>
    <xf numFmtId="0" fontId="9" fillId="5" borderId="6" xfId="0" quotePrefix="1" applyFont="1" applyFill="1" applyBorder="1"/>
    <xf numFmtId="0" fontId="13" fillId="4" borderId="8" xfId="0" applyFont="1" applyFill="1" applyBorder="1"/>
    <xf numFmtId="0" fontId="13" fillId="4" borderId="9" xfId="0" applyFont="1" applyFill="1" applyBorder="1"/>
    <xf numFmtId="0" fontId="8" fillId="0" borderId="0" xfId="7" applyFont="1" applyAlignment="1">
      <alignment horizontal="left"/>
    </xf>
    <xf numFmtId="0" fontId="8" fillId="3" borderId="0" xfId="7" applyFont="1" applyFill="1" applyAlignment="1">
      <alignment horizontal="left"/>
    </xf>
    <xf numFmtId="0" fontId="6" fillId="0" borderId="0" xfId="9" applyFill="1" applyAlignment="1" applyProtection="1">
      <alignment horizontal="left"/>
    </xf>
    <xf numFmtId="0" fontId="8" fillId="0" borderId="0" xfId="7" applyFont="1"/>
    <xf numFmtId="0" fontId="13" fillId="0" borderId="0" xfId="7" applyFont="1"/>
    <xf numFmtId="0" fontId="13" fillId="0" borderId="3" xfId="7" applyFont="1" applyBorder="1" applyAlignment="1">
      <alignment horizontal="left"/>
    </xf>
    <xf numFmtId="0" fontId="8" fillId="0" borderId="4" xfId="7" applyFont="1" applyBorder="1" applyAlignment="1">
      <alignment horizontal="center"/>
    </xf>
    <xf numFmtId="0" fontId="8" fillId="0" borderId="4" xfId="7" applyFont="1" applyBorder="1" applyAlignment="1">
      <alignment horizontal="left"/>
    </xf>
    <xf numFmtId="0" fontId="13" fillId="0" borderId="5" xfId="7" applyFont="1" applyBorder="1"/>
    <xf numFmtId="1" fontId="13" fillId="8" borderId="0" xfId="7" applyNumberFormat="1" applyFont="1" applyFill="1"/>
    <xf numFmtId="0" fontId="15" fillId="0" borderId="5" xfId="7" applyFont="1" applyBorder="1" applyAlignment="1" applyProtection="1">
      <alignment horizontal="center"/>
      <protection locked="0"/>
    </xf>
    <xf numFmtId="0" fontId="13" fillId="0" borderId="5" xfId="7" applyFont="1" applyBorder="1" applyAlignment="1">
      <alignment horizontal="left"/>
    </xf>
    <xf numFmtId="1" fontId="13" fillId="8" borderId="3" xfId="7" applyNumberFormat="1" applyFont="1" applyFill="1" applyBorder="1"/>
    <xf numFmtId="0" fontId="15" fillId="0" borderId="4" xfId="7" applyFont="1" applyBorder="1" applyAlignment="1" applyProtection="1">
      <alignment horizontal="center"/>
      <protection locked="0"/>
    </xf>
    <xf numFmtId="0" fontId="13" fillId="0" borderId="4" xfId="7" applyFont="1" applyBorder="1" applyAlignment="1">
      <alignment horizontal="left"/>
    </xf>
    <xf numFmtId="0" fontId="13" fillId="0" borderId="0" xfId="7" applyFont="1" applyAlignment="1">
      <alignment horizontal="left"/>
    </xf>
    <xf numFmtId="165" fontId="13" fillId="0" borderId="0" xfId="7" applyNumberFormat="1" applyFont="1"/>
    <xf numFmtId="0" fontId="13" fillId="0" borderId="0" xfId="7" applyFont="1" applyAlignment="1">
      <alignment horizontal="right"/>
    </xf>
    <xf numFmtId="165" fontId="8" fillId="0" borderId="0" xfId="7" applyNumberFormat="1" applyFont="1" applyAlignment="1">
      <alignment horizontal="right"/>
    </xf>
    <xf numFmtId="165" fontId="13" fillId="0" borderId="0" xfId="7" applyNumberFormat="1" applyFont="1" applyAlignment="1">
      <alignment horizontal="right"/>
    </xf>
    <xf numFmtId="165" fontId="8" fillId="0" borderId="0" xfId="7" applyNumberFormat="1" applyFont="1"/>
    <xf numFmtId="164" fontId="8" fillId="0" borderId="0" xfId="7" applyNumberFormat="1" applyFont="1" applyAlignment="1">
      <alignment horizontal="left"/>
    </xf>
    <xf numFmtId="164" fontId="13" fillId="0" borderId="0" xfId="7" applyNumberFormat="1" applyFont="1" applyAlignment="1">
      <alignment horizontal="left"/>
    </xf>
    <xf numFmtId="164" fontId="13" fillId="0" borderId="0" xfId="7" applyNumberFormat="1" applyFont="1"/>
    <xf numFmtId="0" fontId="13" fillId="0" borderId="0" xfId="7" applyFont="1" applyAlignment="1">
      <alignment horizontal="center"/>
    </xf>
    <xf numFmtId="164" fontId="8" fillId="0" borderId="0" xfId="7" applyNumberFormat="1" applyFont="1"/>
    <xf numFmtId="0" fontId="8" fillId="0" borderId="5" xfId="7" applyFont="1" applyBorder="1" applyAlignment="1">
      <alignment horizontal="center"/>
    </xf>
    <xf numFmtId="0" fontId="8" fillId="0" borderId="3" xfId="7" applyFont="1" applyBorder="1"/>
    <xf numFmtId="0" fontId="8" fillId="0" borderId="4" xfId="7" applyFont="1" applyBorder="1"/>
    <xf numFmtId="0" fontId="13" fillId="0" borderId="5" xfId="7" applyFont="1" applyBorder="1" applyAlignment="1">
      <alignment horizontal="center"/>
    </xf>
    <xf numFmtId="0" fontId="13" fillId="8" borderId="5" xfId="7" applyFont="1" applyFill="1" applyBorder="1" applyAlignment="1">
      <alignment horizontal="center"/>
    </xf>
    <xf numFmtId="0" fontId="13" fillId="0" borderId="3" xfId="7" applyFont="1" applyBorder="1"/>
    <xf numFmtId="0" fontId="13" fillId="8" borderId="4" xfId="7" applyFont="1" applyFill="1" applyBorder="1" applyAlignment="1">
      <alignment horizontal="center"/>
    </xf>
    <xf numFmtId="0" fontId="13" fillId="0" borderId="4" xfId="7" applyFont="1" applyBorder="1" applyAlignment="1">
      <alignment horizontal="center"/>
    </xf>
    <xf numFmtId="0" fontId="8" fillId="0" borderId="0" xfId="7" applyFont="1" applyAlignment="1">
      <alignment horizontal="right"/>
    </xf>
    <xf numFmtId="0" fontId="8" fillId="8" borderId="0" xfId="7" applyFont="1" applyFill="1"/>
    <xf numFmtId="0" fontId="8" fillId="2" borderId="0" xfId="7" applyFont="1" applyFill="1"/>
    <xf numFmtId="0" fontId="13" fillId="2" borderId="0" xfId="7" applyFont="1" applyFill="1"/>
    <xf numFmtId="0" fontId="8" fillId="3" borderId="0" xfId="7" applyFont="1" applyFill="1"/>
    <xf numFmtId="0" fontId="13" fillId="3" borderId="0" xfId="7" applyFont="1" applyFill="1"/>
    <xf numFmtId="0" fontId="13" fillId="2" borderId="3" xfId="7" applyFont="1" applyFill="1" applyBorder="1" applyAlignment="1">
      <alignment horizontal="left"/>
    </xf>
    <xf numFmtId="0" fontId="8" fillId="2" borderId="4" xfId="7" applyFont="1" applyFill="1" applyBorder="1" applyAlignment="1">
      <alignment horizontal="center"/>
    </xf>
    <xf numFmtId="0" fontId="8" fillId="2" borderId="4" xfId="7" applyFont="1" applyFill="1" applyBorder="1" applyAlignment="1">
      <alignment horizontal="left"/>
    </xf>
    <xf numFmtId="0" fontId="13" fillId="2" borderId="5" xfId="7" applyFont="1" applyFill="1" applyBorder="1"/>
    <xf numFmtId="1" fontId="13" fillId="2" borderId="0" xfId="7" applyNumberFormat="1" applyFont="1" applyFill="1"/>
    <xf numFmtId="0" fontId="15" fillId="2" borderId="5" xfId="7" applyFont="1" applyFill="1" applyBorder="1" applyAlignment="1" applyProtection="1">
      <alignment horizontal="center"/>
      <protection locked="0"/>
    </xf>
    <xf numFmtId="0" fontId="13" fillId="2" borderId="5" xfId="7" applyFont="1" applyFill="1" applyBorder="1" applyAlignment="1">
      <alignment horizontal="left"/>
    </xf>
    <xf numFmtId="1" fontId="13" fillId="2" borderId="3" xfId="7" applyNumberFormat="1" applyFont="1" applyFill="1" applyBorder="1"/>
    <xf numFmtId="0" fontId="15" fillId="2" borderId="4" xfId="7" applyFont="1" applyFill="1" applyBorder="1" applyAlignment="1" applyProtection="1">
      <alignment horizontal="center"/>
      <protection locked="0"/>
    </xf>
    <xf numFmtId="0" fontId="13" fillId="2" borderId="4" xfId="7" applyFont="1" applyFill="1" applyBorder="1" applyAlignment="1">
      <alignment horizontal="left"/>
    </xf>
    <xf numFmtId="0" fontId="13" fillId="2" borderId="0" xfId="7" applyFont="1" applyFill="1" applyAlignment="1">
      <alignment horizontal="left"/>
    </xf>
    <xf numFmtId="165" fontId="13" fillId="2" borderId="0" xfId="7" applyNumberFormat="1" applyFont="1" applyFill="1"/>
    <xf numFmtId="0" fontId="13" fillId="2" borderId="0" xfId="7" applyFont="1" applyFill="1" applyAlignment="1">
      <alignment horizontal="right"/>
    </xf>
    <xf numFmtId="165" fontId="8" fillId="2" borderId="0" xfId="7" applyNumberFormat="1" applyFont="1" applyFill="1" applyAlignment="1">
      <alignment horizontal="right"/>
    </xf>
    <xf numFmtId="165" fontId="13" fillId="2" borderId="0" xfId="7" applyNumberFormat="1" applyFont="1" applyFill="1" applyAlignment="1">
      <alignment horizontal="right"/>
    </xf>
    <xf numFmtId="165" fontId="8" fillId="2" borderId="0" xfId="7" applyNumberFormat="1" applyFont="1" applyFill="1"/>
    <xf numFmtId="164" fontId="8" fillId="2" borderId="0" xfId="7" applyNumberFormat="1" applyFont="1" applyFill="1" applyAlignment="1">
      <alignment horizontal="left"/>
    </xf>
    <xf numFmtId="164" fontId="13" fillId="2" borderId="0" xfId="7" applyNumberFormat="1" applyFont="1" applyFill="1" applyAlignment="1">
      <alignment horizontal="left"/>
    </xf>
    <xf numFmtId="164" fontId="13" fillId="2" borderId="0" xfId="7" applyNumberFormat="1" applyFont="1" applyFill="1"/>
    <xf numFmtId="0" fontId="13" fillId="2" borderId="0" xfId="7" applyFont="1" applyFill="1" applyAlignment="1">
      <alignment horizontal="center"/>
    </xf>
    <xf numFmtId="0" fontId="13" fillId="2" borderId="5" xfId="7" applyFont="1" applyFill="1" applyBorder="1" applyAlignment="1">
      <alignment horizontal="center"/>
    </xf>
    <xf numFmtId="0" fontId="13" fillId="2" borderId="3" xfId="7" applyFont="1" applyFill="1" applyBorder="1"/>
    <xf numFmtId="0" fontId="13" fillId="2" borderId="4" xfId="7" applyFont="1" applyFill="1" applyBorder="1" applyAlignment="1">
      <alignment horizontal="center"/>
    </xf>
    <xf numFmtId="0" fontId="13" fillId="2" borderId="4" xfId="7" applyFont="1" applyFill="1" applyBorder="1"/>
    <xf numFmtId="0" fontId="8" fillId="2" borderId="0" xfId="7" applyFont="1" applyFill="1" applyAlignment="1">
      <alignment horizontal="right"/>
    </xf>
    <xf numFmtId="164" fontId="7" fillId="0" borderId="12" xfId="10" applyNumberFormat="1" applyFill="1" applyAlignment="1" applyProtection="1">
      <alignment horizontal="left"/>
    </xf>
    <xf numFmtId="164" fontId="7" fillId="0" borderId="12" xfId="10" applyNumberFormat="1" applyFill="1" applyProtection="1"/>
    <xf numFmtId="0" fontId="7" fillId="0" borderId="12" xfId="10" applyFill="1"/>
    <xf numFmtId="0" fontId="7" fillId="0" borderId="12" xfId="10" applyFill="1" applyAlignment="1" applyProtection="1">
      <alignment horizontal="center"/>
    </xf>
    <xf numFmtId="0" fontId="7" fillId="0" borderId="12" xfId="10" applyFill="1" applyAlignment="1" applyProtection="1">
      <alignment horizontal="right"/>
    </xf>
    <xf numFmtId="166" fontId="15" fillId="0" borderId="5" xfId="7" applyNumberFormat="1" applyFont="1" applyBorder="1" applyProtection="1">
      <protection locked="0"/>
    </xf>
    <xf numFmtId="166" fontId="15" fillId="0" borderId="4" xfId="7" applyNumberFormat="1" applyFont="1" applyBorder="1" applyProtection="1">
      <protection locked="0"/>
    </xf>
    <xf numFmtId="166" fontId="13" fillId="8" borderId="5" xfId="7" applyNumberFormat="1" applyFont="1" applyFill="1" applyBorder="1"/>
    <xf numFmtId="166" fontId="13" fillId="8" borderId="4" xfId="7" applyNumberFormat="1" applyFont="1" applyFill="1" applyBorder="1"/>
    <xf numFmtId="166" fontId="13" fillId="0" borderId="0" xfId="7" applyNumberFormat="1" applyFont="1"/>
    <xf numFmtId="166" fontId="13" fillId="8" borderId="0" xfId="7" applyNumberFormat="1" applyFont="1" applyFill="1"/>
    <xf numFmtId="166" fontId="13" fillId="8" borderId="5" xfId="7" applyNumberFormat="1" applyFont="1" applyFill="1" applyBorder="1" applyProtection="1">
      <protection locked="0"/>
    </xf>
    <xf numFmtId="0" fontId="19" fillId="7" borderId="0" xfId="6" applyFont="1" applyFill="1"/>
    <xf numFmtId="0" fontId="21" fillId="6" borderId="0" xfId="6" applyFont="1" applyFill="1" applyAlignment="1">
      <alignment horizontal="centerContinuous"/>
    </xf>
    <xf numFmtId="0" fontId="22" fillId="6" borderId="0" xfId="6" applyFont="1" applyFill="1"/>
    <xf numFmtId="0" fontId="23" fillId="7" borderId="0" xfId="6" applyFont="1" applyFill="1"/>
    <xf numFmtId="0" fontId="22" fillId="7" borderId="0" xfId="6" applyFont="1" applyFill="1"/>
    <xf numFmtId="0" fontId="21" fillId="7" borderId="0" xfId="6" applyFont="1" applyFill="1" applyAlignment="1">
      <alignment horizontal="centerContinuous"/>
    </xf>
    <xf numFmtId="0" fontId="22" fillId="7" borderId="0" xfId="6" applyFont="1" applyFill="1" applyAlignment="1">
      <alignment horizontal="centerContinuous"/>
    </xf>
    <xf numFmtId="0" fontId="21" fillId="7" borderId="0" xfId="6" quotePrefix="1" applyFont="1" applyFill="1" applyAlignment="1">
      <alignment horizontal="centerContinuous" wrapText="1"/>
    </xf>
    <xf numFmtId="0" fontId="21" fillId="7" borderId="0" xfId="6" quotePrefix="1" applyFont="1" applyFill="1" applyAlignment="1">
      <alignment horizontal="centerContinuous"/>
    </xf>
    <xf numFmtId="0" fontId="21" fillId="7" borderId="0" xfId="6" applyFont="1" applyFill="1" applyAlignment="1">
      <alignment vertical="top"/>
    </xf>
    <xf numFmtId="0" fontId="22" fillId="7" borderId="0" xfId="6" applyFont="1" applyFill="1" applyAlignment="1">
      <alignment vertical="top" wrapText="1"/>
    </xf>
    <xf numFmtId="0" fontId="22" fillId="0" borderId="0" xfId="8" applyFont="1"/>
    <xf numFmtId="0" fontId="22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21" fillId="0" borderId="0" xfId="8" applyFont="1"/>
    <xf numFmtId="0" fontId="22" fillId="8" borderId="2" xfId="0" applyFont="1" applyFill="1" applyBorder="1"/>
    <xf numFmtId="0" fontId="22" fillId="2" borderId="0" xfId="8" applyFont="1" applyFill="1"/>
    <xf numFmtId="0" fontId="22" fillId="2" borderId="0" xfId="8" applyFont="1" applyFill="1" applyAlignment="1">
      <alignment horizontal="center"/>
    </xf>
    <xf numFmtId="0" fontId="21" fillId="2" borderId="0" xfId="8" applyFont="1" applyFill="1" applyAlignment="1">
      <alignment horizontal="center"/>
    </xf>
    <xf numFmtId="0" fontId="21" fillId="2" borderId="0" xfId="8" applyFont="1" applyFill="1"/>
    <xf numFmtId="0" fontId="25" fillId="0" borderId="0" xfId="9" applyFont="1" applyFill="1" applyAlignment="1"/>
    <xf numFmtId="166" fontId="22" fillId="0" borderId="0" xfId="8" applyNumberFormat="1" applyFont="1"/>
    <xf numFmtId="166" fontId="22" fillId="2" borderId="0" xfId="8" applyNumberFormat="1" applyFont="1" applyFill="1"/>
    <xf numFmtId="0" fontId="21" fillId="0" borderId="0" xfId="8" applyFont="1" applyAlignment="1">
      <alignment horizontal="right"/>
    </xf>
    <xf numFmtId="9" fontId="22" fillId="9" borderId="0" xfId="8" applyNumberFormat="1" applyFont="1" applyFill="1" applyAlignment="1">
      <alignment horizontal="center"/>
    </xf>
    <xf numFmtId="0" fontId="26" fillId="2" borderId="0" xfId="8" applyFont="1" applyFill="1"/>
    <xf numFmtId="166" fontId="22" fillId="2" borderId="2" xfId="3" applyNumberFormat="1" applyFont="1" applyFill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2" borderId="0" xfId="0" applyFont="1" applyFill="1"/>
    <xf numFmtId="0" fontId="20" fillId="2" borderId="2" xfId="0" applyFont="1" applyFill="1" applyBorder="1"/>
    <xf numFmtId="0" fontId="22" fillId="0" borderId="0" xfId="0" applyFont="1"/>
    <xf numFmtId="0" fontId="22" fillId="9" borderId="0" xfId="0" quotePrefix="1" applyFont="1" applyFill="1"/>
    <xf numFmtId="0" fontId="22" fillId="9" borderId="0" xfId="0" applyFont="1" applyFill="1"/>
    <xf numFmtId="0" fontId="21" fillId="0" borderId="0" xfId="0" quotePrefix="1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2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21" fillId="2" borderId="0" xfId="0" quotePrefix="1" applyFont="1" applyFill="1"/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4" fontId="22" fillId="2" borderId="0" xfId="0" applyNumberFormat="1" applyFont="1" applyFill="1"/>
    <xf numFmtId="0" fontId="22" fillId="2" borderId="2" xfId="0" applyFont="1" applyFill="1" applyBorder="1"/>
    <xf numFmtId="4" fontId="22" fillId="0" borderId="0" xfId="3" applyFont="1" applyAlignment="1">
      <alignment vertical="center"/>
    </xf>
    <xf numFmtId="0" fontId="24" fillId="0" borderId="0" xfId="9" applyFont="1" applyFill="1"/>
    <xf numFmtId="0" fontId="26" fillId="2" borderId="0" xfId="0" applyFont="1" applyFill="1"/>
    <xf numFmtId="166" fontId="15" fillId="2" borderId="5" xfId="7" applyNumberFormat="1" applyFont="1" applyFill="1" applyBorder="1" applyProtection="1">
      <protection locked="0"/>
    </xf>
    <xf numFmtId="166" fontId="13" fillId="2" borderId="5" xfId="7" applyNumberFormat="1" applyFont="1" applyFill="1" applyBorder="1"/>
    <xf numFmtId="166" fontId="15" fillId="2" borderId="4" xfId="7" applyNumberFormat="1" applyFont="1" applyFill="1" applyBorder="1" applyProtection="1">
      <protection locked="0"/>
    </xf>
    <xf numFmtId="166" fontId="13" fillId="2" borderId="4" xfId="7" applyNumberFormat="1" applyFont="1" applyFill="1" applyBorder="1"/>
    <xf numFmtId="166" fontId="13" fillId="2" borderId="5" xfId="7" applyNumberFormat="1" applyFont="1" applyFill="1" applyBorder="1" applyProtection="1">
      <protection locked="0"/>
    </xf>
    <xf numFmtId="166" fontId="8" fillId="2" borderId="0" xfId="7" applyNumberFormat="1" applyFont="1" applyFill="1"/>
    <xf numFmtId="0" fontId="20" fillId="2" borderId="13" xfId="0" applyFont="1" applyFill="1" applyBorder="1"/>
    <xf numFmtId="0" fontId="20" fillId="2" borderId="2" xfId="0" applyFont="1" applyFill="1" applyBorder="1" applyAlignment="1">
      <alignment horizontal="center"/>
    </xf>
    <xf numFmtId="0" fontId="24" fillId="0" borderId="0" xfId="9" applyFont="1"/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8" borderId="14" xfId="0" applyFont="1" applyFill="1" applyBorder="1" applyAlignment="1">
      <alignment vertical="center"/>
    </xf>
    <xf numFmtId="0" fontId="27" fillId="0" borderId="14" xfId="0" applyFont="1" applyBorder="1" applyAlignment="1">
      <alignment vertical="center"/>
    </xf>
  </cellXfs>
  <cellStyles count="11">
    <cellStyle name="Comma [0]" xfId="1" xr:uid="{00000000-0005-0000-0000-000000000000}"/>
    <cellStyle name="Currency [0]" xfId="2" xr:uid="{00000000-0005-0000-0000-000001000000}"/>
    <cellStyle name="Komma" xfId="3" builtinId="3"/>
    <cellStyle name="Mitte" xfId="4" xr:uid="{00000000-0005-0000-0000-000003000000}"/>
    <cellStyle name="Normal_Accounts" xfId="5" xr:uid="{00000000-0005-0000-0000-000004000000}"/>
    <cellStyle name="Standard" xfId="0" builtinId="0"/>
    <cellStyle name="Standard_Information" xfId="6" xr:uid="{00000000-0005-0000-0000-000006000000}"/>
    <cellStyle name="Standard_Tabelle1 (2)" xfId="7" xr:uid="{00000000-0005-0000-0000-000007000000}"/>
    <cellStyle name="Standard_Tabelle2" xfId="8" xr:uid="{00000000-0005-0000-0000-000008000000}"/>
    <cellStyle name="Überschrift" xfId="9" builtinId="15"/>
    <cellStyle name="Überschrift 1" xfId="10" builtin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4541520</xdr:colOff>
      <xdr:row>1</xdr:row>
      <xdr:rowOff>60960</xdr:rowOff>
    </xdr:from>
    <xdr:to>
      <xdr:col>2</xdr:col>
      <xdr:colOff>211889</xdr:colOff>
      <xdr:row>2</xdr:row>
      <xdr:rowOff>207308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259080"/>
          <a:ext cx="615749" cy="512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160020</xdr:colOff>
      <xdr:row>4</xdr:row>
      <xdr:rowOff>38100</xdr:rowOff>
    </xdr:from>
    <xdr:ext cx="4015740" cy="109414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8240" y="1120140"/>
          <a:ext cx="4015740" cy="1094146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Aufgabe</a:t>
          </a:r>
        </a:p>
        <a:p>
          <a:r>
            <a:rPr lang="de-CH" sz="16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Alle Schüler mit der Note 4 und höher erhalten in der Spalte </a:t>
          </a:r>
          <a:r>
            <a:rPr lang="de-CH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Beurteilung</a:t>
          </a:r>
          <a:r>
            <a:rPr lang="de-CH" sz="16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Eintrag "bestanden", die anderen "nicht bestanden"</a:t>
          </a:r>
          <a:r>
            <a:rPr lang="de-CH" sz="1600" b="0">
              <a:solidFill>
                <a:schemeClr val="bg1"/>
              </a:solidFill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269829</xdr:colOff>
      <xdr:row>2</xdr:row>
      <xdr:rowOff>28960</xdr:rowOff>
    </xdr:from>
    <xdr:ext cx="4015740" cy="206479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993738" y="851574"/>
          <a:ext cx="4015740" cy="2064796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Aufgabe</a:t>
          </a:r>
        </a:p>
        <a:p>
          <a:endParaRPr lang="de-CH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Wenn 100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Flaschen oder mehr an Lager sind, dann gilt der </a:t>
          </a:r>
          <a:r>
            <a:rPr lang="de-CH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Aktionsrabatt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von 20 % .</a:t>
          </a:r>
          <a:b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endParaRPr lang="de-CH" sz="1400" b="0" i="0" u="none" strike="noStrike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Falls weniger als 100 Flaschen an Lager sind, soll das Feld leer bleiben 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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""</a:t>
          </a:r>
        </a:p>
        <a:p>
          <a:b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Berechnen Sie den </a:t>
          </a:r>
          <a:r>
            <a:rPr lang="de-CH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Aktionspreis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in Spalte E.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644238</xdr:colOff>
      <xdr:row>3</xdr:row>
      <xdr:rowOff>76200</xdr:rowOff>
    </xdr:from>
    <xdr:ext cx="4015740" cy="118814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48056" y="1167245"/>
          <a:ext cx="4015740" cy="1188146"/>
        </a:xfrm>
        <a:prstGeom prst="rect">
          <a:avLst/>
        </a:prstGeom>
        <a:solidFill>
          <a:schemeClr val="accent3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Aufgabe</a:t>
          </a:r>
        </a:p>
        <a:p>
          <a:r>
            <a:rPr lang="de-CH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Überprüfen</a:t>
          </a:r>
          <a:r>
            <a:rPr lang="de-CH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Sie die Preise</a:t>
          </a:r>
          <a:r>
            <a:rPr lang="de-CH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de-CH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 existieren nur Preise von Fr. 240.00 bis Fr. 600.00. Diese erhalten den Eintrag «OK». Die anderen den Eintrag «Preis stimmt nicht».</a:t>
          </a:r>
          <a:endParaRPr lang="de-CH" sz="1400" b="0">
            <a:solidFill>
              <a:schemeClr val="bg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245534</xdr:colOff>
      <xdr:row>0</xdr:row>
      <xdr:rowOff>287866</xdr:rowOff>
    </xdr:from>
    <xdr:ext cx="4368800" cy="510139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39367" y="287866"/>
          <a:ext cx="4368800" cy="5101397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Aufgaben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F5:F10; F12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Berechnen Sie in Spalte F den Inventarwert aus Menge und Grundpreis (inkl. Total).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1">
              <a:solidFill>
                <a:schemeClr val="bg1"/>
              </a:solidFill>
              <a:effectLst/>
            </a:rPr>
            <a:t>A5:A10</a:t>
          </a:r>
        </a:p>
        <a:p>
          <a:r>
            <a:rPr lang="de-CH" sz="16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Der Eintrag «bestellen» steht, wenn die Menge (B5:B10) unter dem Mindestbestand (E19:E24) liegt.</a:t>
          </a:r>
        </a:p>
        <a:p>
          <a:endParaRPr lang="de-CH" sz="16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B19:B24</a:t>
          </a:r>
        </a:p>
        <a:p>
          <a:r>
            <a:rPr lang="de-CH" sz="1600" b="0">
              <a:solidFill>
                <a:schemeClr val="bg1"/>
              </a:solidFill>
            </a:rPr>
            <a:t>Falls ein Produkt bestellt</a:t>
          </a:r>
          <a:r>
            <a:rPr lang="de-CH" sz="1600" b="0" baseline="0">
              <a:solidFill>
                <a:schemeClr val="bg1"/>
              </a:solidFill>
            </a:rPr>
            <a:t> werden muss, soll die Bestellmenge aus der Spalte F (F19:F24) in die Spalte B (B19:B24) übertragen werden.</a:t>
          </a:r>
        </a:p>
        <a:p>
          <a:endParaRPr lang="de-CH" sz="1600" b="0" baseline="0">
            <a:solidFill>
              <a:schemeClr val="bg1"/>
            </a:solidFill>
          </a:endParaRPr>
        </a:p>
        <a:p>
          <a:r>
            <a:rPr lang="de-CH" sz="1600" b="1" baseline="0">
              <a:solidFill>
                <a:schemeClr val="bg1"/>
              </a:solidFill>
            </a:rPr>
            <a:t>G19:G24</a:t>
          </a:r>
        </a:p>
        <a:p>
          <a:r>
            <a:rPr lang="de-CH" sz="1600" b="0" baseline="0">
              <a:solidFill>
                <a:schemeClr val="bg1"/>
              </a:solidFill>
            </a:rPr>
            <a:t>Berechnen Sie den Warenpreis aus der Menge (B19:B24) und dem Grundpreis. Falls das Produkt nicht bestellt werden muss, soll nichts stehen.</a:t>
          </a:r>
          <a:endParaRPr lang="de-CH" sz="1600" b="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showGridLines="0" showRowColHeaders="0" tabSelected="1" workbookViewId="0"/>
  </sheetViews>
  <sheetFormatPr baseColWidth="10" defaultColWidth="11.44140625" defaultRowHeight="28.8" x14ac:dyDescent="0.55000000000000004"/>
  <cols>
    <col min="1" max="1" width="9.33203125" style="110" customWidth="1"/>
    <col min="2" max="2" width="72.109375" style="110" customWidth="1"/>
    <col min="3" max="16384" width="11.44140625" style="110"/>
  </cols>
  <sheetData>
    <row r="1" spans="1:4" s="108" customFormat="1" x14ac:dyDescent="0.55000000000000004">
      <c r="A1" s="107"/>
      <c r="B1" s="107"/>
      <c r="C1" s="107"/>
      <c r="D1" s="107"/>
    </row>
    <row r="2" spans="1:4" x14ac:dyDescent="0.55000000000000004">
      <c r="A2" s="109"/>
    </row>
    <row r="3" spans="1:4" x14ac:dyDescent="0.55000000000000004">
      <c r="A3" s="111" t="s">
        <v>94</v>
      </c>
      <c r="B3" s="112"/>
    </row>
    <row r="4" spans="1:4" x14ac:dyDescent="0.55000000000000004">
      <c r="A4" s="112"/>
      <c r="B4" s="112"/>
    </row>
    <row r="5" spans="1:4" x14ac:dyDescent="0.55000000000000004">
      <c r="A5" s="111" t="s">
        <v>0</v>
      </c>
      <c r="B5" s="112"/>
    </row>
    <row r="7" spans="1:4" x14ac:dyDescent="0.55000000000000004">
      <c r="A7" s="113" t="s">
        <v>1</v>
      </c>
      <c r="B7" s="113"/>
    </row>
    <row r="8" spans="1:4" x14ac:dyDescent="0.55000000000000004">
      <c r="A8" s="114" t="s">
        <v>2</v>
      </c>
      <c r="B8" s="114"/>
    </row>
    <row r="9" spans="1:4" x14ac:dyDescent="0.55000000000000004">
      <c r="A9" s="114" t="s">
        <v>3</v>
      </c>
      <c r="B9" s="114"/>
    </row>
    <row r="13" spans="1:4" x14ac:dyDescent="0.55000000000000004">
      <c r="A13" s="115"/>
      <c r="B13" s="116"/>
    </row>
    <row r="18" spans="1:1" x14ac:dyDescent="0.55000000000000004">
      <c r="A18" s="106" t="s">
        <v>93</v>
      </c>
    </row>
  </sheetData>
  <sheetProtection sheet="1" objects="1" scenarios="1"/>
  <phoneticPr fontId="5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4294967292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G115"/>
  <sheetViews>
    <sheetView workbookViewId="0"/>
  </sheetViews>
  <sheetFormatPr baseColWidth="10" defaultColWidth="11.44140625" defaultRowHeight="25.8" x14ac:dyDescent="0.5"/>
  <cols>
    <col min="1" max="1" width="17.44140625" style="133" bestFit="1" customWidth="1"/>
    <col min="2" max="2" width="9.5546875" style="133" bestFit="1" customWidth="1"/>
    <col min="3" max="3" width="35.6640625" style="133" customWidth="1"/>
    <col min="4" max="4" width="2.6640625" style="133" customWidth="1"/>
    <col min="5" max="5" width="14.6640625" style="133" bestFit="1" customWidth="1"/>
    <col min="6" max="6" width="9.5546875" style="133" bestFit="1" customWidth="1"/>
    <col min="7" max="7" width="35.6640625" style="133" customWidth="1"/>
    <col min="8" max="16384" width="11.44140625" style="133"/>
  </cols>
  <sheetData>
    <row r="1" spans="1:7" ht="33.6" x14ac:dyDescent="0.65">
      <c r="A1" s="167" t="s">
        <v>5</v>
      </c>
    </row>
    <row r="3" spans="1:7" s="134" customFormat="1" ht="23.4" customHeight="1" x14ac:dyDescent="0.25">
      <c r="A3" s="171" t="s">
        <v>119</v>
      </c>
      <c r="B3" s="171" t="s">
        <v>4</v>
      </c>
      <c r="C3" s="171" t="s">
        <v>6</v>
      </c>
      <c r="E3" s="171" t="s">
        <v>119</v>
      </c>
      <c r="F3" s="171" t="s">
        <v>4</v>
      </c>
      <c r="G3" s="171" t="s">
        <v>6</v>
      </c>
    </row>
    <row r="4" spans="1:7" s="134" customFormat="1" ht="29.4" customHeight="1" x14ac:dyDescent="0.25">
      <c r="A4" s="168" t="s">
        <v>7</v>
      </c>
      <c r="B4" s="169">
        <v>4</v>
      </c>
      <c r="C4" s="170"/>
      <c r="E4" s="168" t="s">
        <v>8</v>
      </c>
      <c r="F4" s="169">
        <v>5</v>
      </c>
      <c r="G4" s="170"/>
    </row>
    <row r="5" spans="1:7" s="134" customFormat="1" ht="29.4" customHeight="1" x14ac:dyDescent="0.25">
      <c r="A5" s="168" t="s">
        <v>9</v>
      </c>
      <c r="B5" s="169">
        <v>4.5</v>
      </c>
      <c r="C5" s="170"/>
      <c r="E5" s="168" t="s">
        <v>10</v>
      </c>
      <c r="F5" s="169">
        <v>5.5</v>
      </c>
      <c r="G5" s="170"/>
    </row>
    <row r="6" spans="1:7" s="134" customFormat="1" ht="29.4" customHeight="1" x14ac:dyDescent="0.25">
      <c r="A6" s="168" t="s">
        <v>11</v>
      </c>
      <c r="B6" s="169">
        <v>3.75</v>
      </c>
      <c r="C6" s="170"/>
      <c r="E6" s="168" t="s">
        <v>12</v>
      </c>
      <c r="F6" s="169">
        <v>3.25</v>
      </c>
      <c r="G6" s="170"/>
    </row>
    <row r="7" spans="1:7" s="134" customFormat="1" ht="29.4" customHeight="1" x14ac:dyDescent="0.25">
      <c r="A7" s="168" t="s">
        <v>13</v>
      </c>
      <c r="B7" s="169">
        <v>4.25</v>
      </c>
      <c r="C7" s="170"/>
      <c r="E7" s="168" t="s">
        <v>14</v>
      </c>
      <c r="F7" s="169">
        <v>4.5</v>
      </c>
      <c r="G7" s="170"/>
    </row>
    <row r="8" spans="1:7" s="134" customFormat="1" ht="29.4" customHeight="1" x14ac:dyDescent="0.25">
      <c r="A8" s="168" t="s">
        <v>15</v>
      </c>
      <c r="B8" s="169">
        <v>3.5</v>
      </c>
      <c r="C8" s="170"/>
      <c r="E8" s="168" t="s">
        <v>16</v>
      </c>
      <c r="F8" s="169">
        <v>5</v>
      </c>
      <c r="G8" s="170"/>
    </row>
    <row r="9" spans="1:7" s="134" customFormat="1" ht="29.4" customHeight="1" x14ac:dyDescent="0.25">
      <c r="A9" s="168" t="s">
        <v>17</v>
      </c>
      <c r="B9" s="169">
        <v>3</v>
      </c>
      <c r="C9" s="170"/>
      <c r="E9" s="168" t="s">
        <v>18</v>
      </c>
      <c r="F9" s="169">
        <v>4.5</v>
      </c>
      <c r="G9" s="170"/>
    </row>
    <row r="10" spans="1:7" s="134" customFormat="1" ht="29.4" customHeight="1" x14ac:dyDescent="0.25">
      <c r="A10" s="168" t="s">
        <v>19</v>
      </c>
      <c r="B10" s="169">
        <v>5</v>
      </c>
      <c r="C10" s="170"/>
      <c r="E10" s="168" t="s">
        <v>20</v>
      </c>
      <c r="F10" s="169">
        <v>5.5</v>
      </c>
      <c r="G10" s="170"/>
    </row>
    <row r="11" spans="1:7" s="134" customFormat="1" ht="29.4" customHeight="1" x14ac:dyDescent="0.25">
      <c r="A11" s="168" t="s">
        <v>21</v>
      </c>
      <c r="B11" s="169">
        <v>4.5</v>
      </c>
      <c r="C11" s="170"/>
      <c r="E11" s="168" t="s">
        <v>22</v>
      </c>
      <c r="F11" s="169">
        <v>3.25</v>
      </c>
      <c r="G11" s="170"/>
    </row>
    <row r="12" spans="1:7" s="134" customFormat="1" ht="29.4" customHeight="1" x14ac:dyDescent="0.25">
      <c r="A12" s="168" t="s">
        <v>23</v>
      </c>
      <c r="B12" s="169">
        <v>5.5</v>
      </c>
      <c r="C12" s="170"/>
      <c r="E12" s="168" t="s">
        <v>24</v>
      </c>
      <c r="F12" s="169">
        <v>4</v>
      </c>
      <c r="G12" s="170"/>
    </row>
    <row r="13" spans="1:7" s="134" customFormat="1" ht="29.4" customHeight="1" x14ac:dyDescent="0.25">
      <c r="A13" s="168" t="s">
        <v>25</v>
      </c>
      <c r="B13" s="169">
        <v>4.25</v>
      </c>
      <c r="C13" s="170"/>
      <c r="E13" s="168" t="s">
        <v>26</v>
      </c>
      <c r="F13" s="169">
        <v>4</v>
      </c>
      <c r="G13" s="170"/>
    </row>
    <row r="14" spans="1:7" s="134" customFormat="1" ht="29.4" customHeight="1" x14ac:dyDescent="0.25">
      <c r="A14" s="168" t="s">
        <v>27</v>
      </c>
      <c r="B14" s="169">
        <v>3.75</v>
      </c>
      <c r="C14" s="170"/>
      <c r="E14" s="168" t="s">
        <v>28</v>
      </c>
      <c r="F14" s="168">
        <v>4.75</v>
      </c>
      <c r="G14" s="170"/>
    </row>
    <row r="100" spans="1:7" x14ac:dyDescent="0.5">
      <c r="A100" s="135" t="s">
        <v>29</v>
      </c>
      <c r="B100" s="135"/>
      <c r="C100" s="135"/>
      <c r="D100" s="135"/>
      <c r="E100" s="135"/>
      <c r="F100" s="135"/>
      <c r="G100" s="135"/>
    </row>
    <row r="101" spans="1:7" x14ac:dyDescent="0.5">
      <c r="A101" s="135"/>
      <c r="B101" s="135"/>
      <c r="C101" s="135"/>
      <c r="D101" s="135"/>
      <c r="E101" s="135"/>
      <c r="F101" s="135"/>
      <c r="G101" s="135"/>
    </row>
    <row r="102" spans="1:7" ht="33.6" x14ac:dyDescent="0.65">
      <c r="A102" s="158" t="s">
        <v>5</v>
      </c>
      <c r="B102" s="135"/>
      <c r="C102" s="135"/>
      <c r="D102" s="135"/>
      <c r="E102" s="135"/>
      <c r="F102" s="135"/>
      <c r="G102" s="135"/>
    </row>
    <row r="103" spans="1:7" x14ac:dyDescent="0.5">
      <c r="A103" s="135"/>
      <c r="B103" s="135"/>
      <c r="C103" s="135"/>
      <c r="D103" s="135"/>
      <c r="E103" s="135"/>
      <c r="F103" s="135"/>
      <c r="G103" s="135"/>
    </row>
    <row r="104" spans="1:7" x14ac:dyDescent="0.5">
      <c r="A104" s="136"/>
      <c r="B104" s="136" t="s">
        <v>4</v>
      </c>
      <c r="C104" s="136" t="s">
        <v>6</v>
      </c>
      <c r="D104" s="165"/>
      <c r="E104" s="136"/>
      <c r="F104" s="136" t="s">
        <v>4</v>
      </c>
      <c r="G104" s="136" t="s">
        <v>6</v>
      </c>
    </row>
    <row r="105" spans="1:7" x14ac:dyDescent="0.5">
      <c r="A105" s="136" t="s">
        <v>7</v>
      </c>
      <c r="B105" s="166">
        <v>4</v>
      </c>
      <c r="C105" s="136" t="str">
        <f>IF(B105&gt;=4,"bestanden","nicht bestanden")</f>
        <v>bestanden</v>
      </c>
      <c r="D105" s="165"/>
      <c r="E105" s="136" t="s">
        <v>8</v>
      </c>
      <c r="F105" s="166">
        <v>5</v>
      </c>
      <c r="G105" s="136" t="str">
        <f>IF(F105&gt;=4,"bestanden","nicht bestanden")</f>
        <v>bestanden</v>
      </c>
    </row>
    <row r="106" spans="1:7" x14ac:dyDescent="0.5">
      <c r="A106" s="136" t="s">
        <v>9</v>
      </c>
      <c r="B106" s="166">
        <v>4.5</v>
      </c>
      <c r="C106" s="136" t="str">
        <f t="shared" ref="C106:C115" si="0">IF(B106&gt;=4,"bestanden","nicht bestanden")</f>
        <v>bestanden</v>
      </c>
      <c r="D106" s="165"/>
      <c r="E106" s="136" t="s">
        <v>10</v>
      </c>
      <c r="F106" s="166">
        <v>5.5</v>
      </c>
      <c r="G106" s="136" t="str">
        <f t="shared" ref="G106:G115" si="1">IF(F106&gt;=4,"bestanden","nicht bestanden")</f>
        <v>bestanden</v>
      </c>
    </row>
    <row r="107" spans="1:7" x14ac:dyDescent="0.5">
      <c r="A107" s="136" t="s">
        <v>11</v>
      </c>
      <c r="B107" s="166">
        <v>3.75</v>
      </c>
      <c r="C107" s="136" t="str">
        <f t="shared" si="0"/>
        <v>nicht bestanden</v>
      </c>
      <c r="D107" s="165"/>
      <c r="E107" s="136" t="s">
        <v>12</v>
      </c>
      <c r="F107" s="166">
        <v>3.25</v>
      </c>
      <c r="G107" s="136" t="str">
        <f t="shared" si="1"/>
        <v>nicht bestanden</v>
      </c>
    </row>
    <row r="108" spans="1:7" x14ac:dyDescent="0.5">
      <c r="A108" s="136" t="s">
        <v>13</v>
      </c>
      <c r="B108" s="166">
        <v>4.25</v>
      </c>
      <c r="C108" s="136" t="str">
        <f t="shared" si="0"/>
        <v>bestanden</v>
      </c>
      <c r="D108" s="165"/>
      <c r="E108" s="136" t="s">
        <v>14</v>
      </c>
      <c r="F108" s="166">
        <v>4.5</v>
      </c>
      <c r="G108" s="136" t="str">
        <f t="shared" si="1"/>
        <v>bestanden</v>
      </c>
    </row>
    <row r="109" spans="1:7" x14ac:dyDescent="0.5">
      <c r="A109" s="136" t="s">
        <v>15</v>
      </c>
      <c r="B109" s="166">
        <v>3.5</v>
      </c>
      <c r="C109" s="136" t="str">
        <f t="shared" si="0"/>
        <v>nicht bestanden</v>
      </c>
      <c r="D109" s="165"/>
      <c r="E109" s="136" t="s">
        <v>16</v>
      </c>
      <c r="F109" s="166">
        <v>5</v>
      </c>
      <c r="G109" s="136" t="str">
        <f t="shared" si="1"/>
        <v>bestanden</v>
      </c>
    </row>
    <row r="110" spans="1:7" x14ac:dyDescent="0.5">
      <c r="A110" s="136" t="s">
        <v>17</v>
      </c>
      <c r="B110" s="166">
        <v>3</v>
      </c>
      <c r="C110" s="136" t="str">
        <f t="shared" si="0"/>
        <v>nicht bestanden</v>
      </c>
      <c r="D110" s="165"/>
      <c r="E110" s="136" t="s">
        <v>18</v>
      </c>
      <c r="F110" s="166">
        <v>4.5</v>
      </c>
      <c r="G110" s="136" t="str">
        <f t="shared" si="1"/>
        <v>bestanden</v>
      </c>
    </row>
    <row r="111" spans="1:7" x14ac:dyDescent="0.5">
      <c r="A111" s="136" t="s">
        <v>19</v>
      </c>
      <c r="B111" s="166">
        <v>5</v>
      </c>
      <c r="C111" s="136" t="str">
        <f t="shared" si="0"/>
        <v>bestanden</v>
      </c>
      <c r="D111" s="165"/>
      <c r="E111" s="136" t="s">
        <v>20</v>
      </c>
      <c r="F111" s="166">
        <v>5.5</v>
      </c>
      <c r="G111" s="136" t="str">
        <f t="shared" si="1"/>
        <v>bestanden</v>
      </c>
    </row>
    <row r="112" spans="1:7" x14ac:dyDescent="0.5">
      <c r="A112" s="136" t="s">
        <v>21</v>
      </c>
      <c r="B112" s="166">
        <v>4.5</v>
      </c>
      <c r="C112" s="136" t="str">
        <f t="shared" si="0"/>
        <v>bestanden</v>
      </c>
      <c r="D112" s="165"/>
      <c r="E112" s="136" t="s">
        <v>22</v>
      </c>
      <c r="F112" s="166">
        <v>3.25</v>
      </c>
      <c r="G112" s="136" t="str">
        <f t="shared" si="1"/>
        <v>nicht bestanden</v>
      </c>
    </row>
    <row r="113" spans="1:7" x14ac:dyDescent="0.5">
      <c r="A113" s="136" t="s">
        <v>23</v>
      </c>
      <c r="B113" s="166">
        <v>5.5</v>
      </c>
      <c r="C113" s="136" t="str">
        <f t="shared" si="0"/>
        <v>bestanden</v>
      </c>
      <c r="D113" s="165"/>
      <c r="E113" s="136" t="s">
        <v>24</v>
      </c>
      <c r="F113" s="166">
        <v>4</v>
      </c>
      <c r="G113" s="136" t="str">
        <f t="shared" si="1"/>
        <v>bestanden</v>
      </c>
    </row>
    <row r="114" spans="1:7" x14ac:dyDescent="0.5">
      <c r="A114" s="136" t="s">
        <v>25</v>
      </c>
      <c r="B114" s="166">
        <v>4.25</v>
      </c>
      <c r="C114" s="136" t="str">
        <f t="shared" si="0"/>
        <v>bestanden</v>
      </c>
      <c r="D114" s="165"/>
      <c r="E114" s="136" t="s">
        <v>26</v>
      </c>
      <c r="F114" s="166">
        <v>4</v>
      </c>
      <c r="G114" s="136" t="str">
        <f t="shared" si="1"/>
        <v>bestanden</v>
      </c>
    </row>
    <row r="115" spans="1:7" x14ac:dyDescent="0.5">
      <c r="A115" s="136" t="s">
        <v>27</v>
      </c>
      <c r="B115" s="166">
        <v>3.75</v>
      </c>
      <c r="C115" s="136" t="str">
        <f t="shared" si="0"/>
        <v>nicht bestanden</v>
      </c>
      <c r="D115" s="165"/>
      <c r="E115" s="136" t="s">
        <v>28</v>
      </c>
      <c r="F115" s="136">
        <v>4.75</v>
      </c>
      <c r="G115" s="136" t="str">
        <f t="shared" si="1"/>
        <v>bestanden</v>
      </c>
    </row>
  </sheetData>
  <phoneticPr fontId="5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&amp;F</oddHeader>
    <oddFooter>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E113"/>
  <sheetViews>
    <sheetView zoomScale="110" zoomScaleNormal="110" workbookViewId="0"/>
  </sheetViews>
  <sheetFormatPr baseColWidth="10" defaultColWidth="12.5546875" defaultRowHeight="28.8" x14ac:dyDescent="0.55000000000000004"/>
  <cols>
    <col min="1" max="1" width="18.44140625" style="117" bestFit="1" customWidth="1"/>
    <col min="2" max="2" width="24" style="117" bestFit="1" customWidth="1"/>
    <col min="3" max="3" width="24" style="117" customWidth="1"/>
    <col min="4" max="4" width="23.5546875" style="117" customWidth="1"/>
    <col min="5" max="5" width="25.6640625" style="117" bestFit="1" customWidth="1"/>
    <col min="6" max="16384" width="12.5546875" style="117"/>
  </cols>
  <sheetData>
    <row r="1" spans="1:5" ht="36.6" x14ac:dyDescent="0.7">
      <c r="A1" s="126" t="s">
        <v>30</v>
      </c>
      <c r="D1" s="129" t="s">
        <v>114</v>
      </c>
      <c r="E1" s="130">
        <v>0.2</v>
      </c>
    </row>
    <row r="2" spans="1:5" x14ac:dyDescent="0.55000000000000004">
      <c r="A2" s="118"/>
    </row>
    <row r="3" spans="1:5" x14ac:dyDescent="0.55000000000000004">
      <c r="A3" s="118"/>
      <c r="E3" s="119"/>
    </row>
    <row r="4" spans="1:5" x14ac:dyDescent="0.55000000000000004">
      <c r="A4" s="119" t="s">
        <v>31</v>
      </c>
      <c r="B4" s="120" t="s">
        <v>32</v>
      </c>
      <c r="C4" s="119" t="s">
        <v>55</v>
      </c>
      <c r="D4" s="120" t="s">
        <v>112</v>
      </c>
      <c r="E4" s="119" t="s">
        <v>113</v>
      </c>
    </row>
    <row r="5" spans="1:5" x14ac:dyDescent="0.55000000000000004">
      <c r="A5" s="118">
        <v>1823</v>
      </c>
      <c r="B5" s="117" t="s">
        <v>33</v>
      </c>
      <c r="C5" s="118">
        <v>84</v>
      </c>
      <c r="D5" s="127">
        <v>34.5</v>
      </c>
      <c r="E5" s="121"/>
    </row>
    <row r="6" spans="1:5" x14ac:dyDescent="0.55000000000000004">
      <c r="A6" s="118">
        <v>1824</v>
      </c>
      <c r="B6" s="117" t="s">
        <v>33</v>
      </c>
      <c r="C6" s="118">
        <v>258</v>
      </c>
      <c r="D6" s="127">
        <v>19.5</v>
      </c>
      <c r="E6" s="121"/>
    </row>
    <row r="7" spans="1:5" x14ac:dyDescent="0.55000000000000004">
      <c r="A7" s="118">
        <v>2015</v>
      </c>
      <c r="B7" s="117" t="s">
        <v>34</v>
      </c>
      <c r="C7" s="118">
        <v>193</v>
      </c>
      <c r="D7" s="127">
        <v>47</v>
      </c>
      <c r="E7" s="121"/>
    </row>
    <row r="8" spans="1:5" x14ac:dyDescent="0.55000000000000004">
      <c r="A8" s="118">
        <v>5426</v>
      </c>
      <c r="B8" s="117" t="s">
        <v>35</v>
      </c>
      <c r="C8" s="118">
        <v>49</v>
      </c>
      <c r="D8" s="127">
        <v>26.700000000000003</v>
      </c>
      <c r="E8" s="121"/>
    </row>
    <row r="9" spans="1:5" x14ac:dyDescent="0.55000000000000004">
      <c r="A9" s="118">
        <v>5427</v>
      </c>
      <c r="B9" s="117" t="s">
        <v>35</v>
      </c>
      <c r="C9" s="118">
        <v>185</v>
      </c>
      <c r="D9" s="127">
        <v>18.5</v>
      </c>
      <c r="E9" s="121"/>
    </row>
    <row r="10" spans="1:5" x14ac:dyDescent="0.55000000000000004">
      <c r="A10" s="118">
        <v>8167</v>
      </c>
      <c r="B10" s="117" t="s">
        <v>36</v>
      </c>
      <c r="C10" s="118">
        <v>38</v>
      </c>
      <c r="D10" s="127">
        <v>22.5</v>
      </c>
      <c r="E10" s="121"/>
    </row>
    <row r="11" spans="1:5" x14ac:dyDescent="0.55000000000000004">
      <c r="A11" s="118">
        <v>8168</v>
      </c>
      <c r="B11" s="117" t="s">
        <v>36</v>
      </c>
      <c r="C11" s="118">
        <v>317</v>
      </c>
      <c r="D11" s="127">
        <v>13.5</v>
      </c>
      <c r="E11" s="121"/>
    </row>
    <row r="101" spans="1:5" x14ac:dyDescent="0.55000000000000004">
      <c r="A101" s="122"/>
      <c r="B101" s="122"/>
      <c r="C101" s="122"/>
      <c r="D101" s="122"/>
      <c r="E101" s="122"/>
    </row>
    <row r="102" spans="1:5" x14ac:dyDescent="0.55000000000000004">
      <c r="A102" s="122"/>
      <c r="B102" s="122"/>
      <c r="C102" s="122"/>
      <c r="D102" s="122"/>
      <c r="E102" s="122"/>
    </row>
    <row r="103" spans="1:5" ht="33.6" x14ac:dyDescent="0.65">
      <c r="A103" s="131" t="s">
        <v>30</v>
      </c>
      <c r="B103" s="122"/>
      <c r="C103" s="122"/>
      <c r="D103" s="122"/>
      <c r="E103" s="122"/>
    </row>
    <row r="104" spans="1:5" x14ac:dyDescent="0.55000000000000004">
      <c r="A104" s="123"/>
      <c r="B104" s="122"/>
      <c r="C104" s="122"/>
      <c r="D104" s="122"/>
      <c r="E104" s="122"/>
    </row>
    <row r="105" spans="1:5" x14ac:dyDescent="0.55000000000000004">
      <c r="A105" s="123"/>
      <c r="B105" s="122"/>
      <c r="C105" s="122"/>
      <c r="D105" s="122"/>
      <c r="E105" s="124"/>
    </row>
    <row r="106" spans="1:5" x14ac:dyDescent="0.55000000000000004">
      <c r="A106" s="124" t="s">
        <v>31</v>
      </c>
      <c r="B106" s="125" t="s">
        <v>32</v>
      </c>
      <c r="C106" s="124" t="s">
        <v>55</v>
      </c>
      <c r="D106" s="125" t="s">
        <v>112</v>
      </c>
      <c r="E106" s="124" t="s">
        <v>113</v>
      </c>
    </row>
    <row r="107" spans="1:5" x14ac:dyDescent="0.55000000000000004">
      <c r="A107" s="123">
        <v>1823</v>
      </c>
      <c r="B107" s="122" t="s">
        <v>33</v>
      </c>
      <c r="C107" s="123">
        <v>84</v>
      </c>
      <c r="D107" s="128">
        <v>34.5</v>
      </c>
      <c r="E107" s="132" t="str">
        <f>IF(C107&gt;=100,D107*(100%-$E$1),"")</f>
        <v/>
      </c>
    </row>
    <row r="108" spans="1:5" x14ac:dyDescent="0.55000000000000004">
      <c r="A108" s="123">
        <v>1824</v>
      </c>
      <c r="B108" s="122" t="s">
        <v>33</v>
      </c>
      <c r="C108" s="123">
        <v>258</v>
      </c>
      <c r="D108" s="128">
        <v>19.5</v>
      </c>
      <c r="E108" s="132">
        <f t="shared" ref="E108:E113" si="0">IF(C108&gt;=100,D108*(100%-$E$1),"")</f>
        <v>15.600000000000001</v>
      </c>
    </row>
    <row r="109" spans="1:5" x14ac:dyDescent="0.55000000000000004">
      <c r="A109" s="123">
        <v>2015</v>
      </c>
      <c r="B109" s="122" t="s">
        <v>34</v>
      </c>
      <c r="C109" s="123">
        <v>193</v>
      </c>
      <c r="D109" s="128">
        <v>47</v>
      </c>
      <c r="E109" s="132">
        <f t="shared" si="0"/>
        <v>37.6</v>
      </c>
    </row>
    <row r="110" spans="1:5" x14ac:dyDescent="0.55000000000000004">
      <c r="A110" s="123">
        <v>5426</v>
      </c>
      <c r="B110" s="122" t="s">
        <v>35</v>
      </c>
      <c r="C110" s="123">
        <v>49</v>
      </c>
      <c r="D110" s="128">
        <v>26.700000000000003</v>
      </c>
      <c r="E110" s="132" t="str">
        <f t="shared" si="0"/>
        <v/>
      </c>
    </row>
    <row r="111" spans="1:5" x14ac:dyDescent="0.55000000000000004">
      <c r="A111" s="123">
        <v>5427</v>
      </c>
      <c r="B111" s="122" t="s">
        <v>35</v>
      </c>
      <c r="C111" s="123">
        <v>185</v>
      </c>
      <c r="D111" s="128">
        <v>18.5</v>
      </c>
      <c r="E111" s="132">
        <f t="shared" si="0"/>
        <v>14.8</v>
      </c>
    </row>
    <row r="112" spans="1:5" x14ac:dyDescent="0.55000000000000004">
      <c r="A112" s="123">
        <v>8167</v>
      </c>
      <c r="B112" s="122" t="s">
        <v>36</v>
      </c>
      <c r="C112" s="123">
        <v>38</v>
      </c>
      <c r="D112" s="128">
        <v>22.5</v>
      </c>
      <c r="E112" s="132" t="str">
        <f t="shared" si="0"/>
        <v/>
      </c>
    </row>
    <row r="113" spans="1:5" x14ac:dyDescent="0.55000000000000004">
      <c r="A113" s="123">
        <v>8168</v>
      </c>
      <c r="B113" s="122" t="s">
        <v>36</v>
      </c>
      <c r="C113" s="123">
        <v>317</v>
      </c>
      <c r="D113" s="128">
        <v>13.5</v>
      </c>
      <c r="E113" s="132">
        <f t="shared" si="0"/>
        <v>10.8</v>
      </c>
    </row>
  </sheetData>
  <phoneticPr fontId="5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E128"/>
  <sheetViews>
    <sheetView zoomScale="110" zoomScaleNormal="110" workbookViewId="0"/>
  </sheetViews>
  <sheetFormatPr baseColWidth="10" defaultColWidth="22.33203125" defaultRowHeight="28.8" x14ac:dyDescent="0.55000000000000004"/>
  <cols>
    <col min="1" max="1" width="18.5546875" style="137" bestFit="1" customWidth="1"/>
    <col min="2" max="2" width="16" style="137" bestFit="1" customWidth="1"/>
    <col min="3" max="3" width="24.88671875" style="137" customWidth="1"/>
    <col min="4" max="4" width="35.109375" style="137" customWidth="1"/>
    <col min="5" max="5" width="18.6640625" style="137" customWidth="1"/>
    <col min="6" max="16384" width="22.33203125" style="137"/>
  </cols>
  <sheetData>
    <row r="1" spans="1:5" ht="33.6" x14ac:dyDescent="0.65">
      <c r="A1" s="157" t="s">
        <v>37</v>
      </c>
      <c r="C1" s="138" t="s">
        <v>115</v>
      </c>
      <c r="D1" s="139"/>
      <c r="E1" s="139"/>
    </row>
    <row r="2" spans="1:5" x14ac:dyDescent="0.55000000000000004">
      <c r="C2" s="138" t="s">
        <v>116</v>
      </c>
      <c r="D2" s="139"/>
      <c r="E2" s="139"/>
    </row>
    <row r="3" spans="1:5" x14ac:dyDescent="0.55000000000000004">
      <c r="D3" s="140"/>
    </row>
    <row r="4" spans="1:5" s="144" customFormat="1" x14ac:dyDescent="0.25">
      <c r="A4" s="141" t="s">
        <v>38</v>
      </c>
      <c r="B4" s="142" t="s">
        <v>39</v>
      </c>
      <c r="C4" s="142" t="s">
        <v>40</v>
      </c>
      <c r="D4" s="143" t="s">
        <v>117</v>
      </c>
    </row>
    <row r="5" spans="1:5" s="144" customFormat="1" x14ac:dyDescent="0.25">
      <c r="A5" s="144" t="s">
        <v>42</v>
      </c>
      <c r="B5" s="145" t="s">
        <v>43</v>
      </c>
      <c r="C5" s="156">
        <v>444</v>
      </c>
      <c r="D5" s="146"/>
    </row>
    <row r="6" spans="1:5" s="144" customFormat="1" x14ac:dyDescent="0.25">
      <c r="A6" s="144" t="s">
        <v>42</v>
      </c>
      <c r="B6" s="145" t="s">
        <v>44</v>
      </c>
      <c r="C6" s="156">
        <v>175</v>
      </c>
      <c r="D6" s="146"/>
    </row>
    <row r="7" spans="1:5" s="144" customFormat="1" x14ac:dyDescent="0.25">
      <c r="A7" s="144" t="s">
        <v>42</v>
      </c>
      <c r="B7" s="145" t="s">
        <v>45</v>
      </c>
      <c r="C7" s="156">
        <v>628</v>
      </c>
      <c r="D7" s="146"/>
    </row>
    <row r="8" spans="1:5" s="144" customFormat="1" x14ac:dyDescent="0.25">
      <c r="A8" s="144" t="s">
        <v>42</v>
      </c>
      <c r="B8" s="145" t="s">
        <v>46</v>
      </c>
      <c r="C8" s="156">
        <v>598</v>
      </c>
      <c r="D8" s="146"/>
    </row>
    <row r="9" spans="1:5" s="144" customFormat="1" x14ac:dyDescent="0.25">
      <c r="A9" s="144" t="s">
        <v>47</v>
      </c>
      <c r="B9" s="145" t="s">
        <v>48</v>
      </c>
      <c r="C9" s="156">
        <v>628</v>
      </c>
      <c r="D9" s="146"/>
    </row>
    <row r="10" spans="1:5" s="144" customFormat="1" x14ac:dyDescent="0.25">
      <c r="A10" s="144" t="s">
        <v>47</v>
      </c>
      <c r="B10" s="145" t="s">
        <v>49</v>
      </c>
      <c r="C10" s="156">
        <v>598</v>
      </c>
      <c r="D10" s="146"/>
    </row>
    <row r="11" spans="1:5" s="144" customFormat="1" x14ac:dyDescent="0.25">
      <c r="A11" s="144" t="s">
        <v>47</v>
      </c>
      <c r="B11" s="145" t="s">
        <v>50</v>
      </c>
      <c r="C11" s="156">
        <v>598</v>
      </c>
      <c r="D11" s="146"/>
    </row>
    <row r="12" spans="1:5" s="144" customFormat="1" x14ac:dyDescent="0.25">
      <c r="A12" s="144" t="s">
        <v>47</v>
      </c>
      <c r="B12" s="145" t="s">
        <v>51</v>
      </c>
      <c r="C12" s="156">
        <v>238</v>
      </c>
      <c r="D12" s="146"/>
    </row>
    <row r="13" spans="1:5" x14ac:dyDescent="0.55000000000000004">
      <c r="B13" s="147"/>
    </row>
    <row r="14" spans="1:5" x14ac:dyDescent="0.55000000000000004">
      <c r="B14" s="147"/>
    </row>
    <row r="15" spans="1:5" x14ac:dyDescent="0.55000000000000004">
      <c r="B15" s="147"/>
    </row>
    <row r="100" spans="1:5" x14ac:dyDescent="0.55000000000000004">
      <c r="A100" s="148" t="s">
        <v>52</v>
      </c>
      <c r="B100" s="149"/>
      <c r="C100" s="149"/>
      <c r="D100" s="149"/>
      <c r="E100" s="149"/>
    </row>
    <row r="101" spans="1:5" x14ac:dyDescent="0.55000000000000004">
      <c r="A101" s="149"/>
      <c r="B101" s="149"/>
      <c r="C101" s="149"/>
      <c r="D101" s="149"/>
      <c r="E101" s="149"/>
    </row>
    <row r="102" spans="1:5" x14ac:dyDescent="0.55000000000000004">
      <c r="A102" s="148" t="s">
        <v>37</v>
      </c>
      <c r="B102" s="149"/>
      <c r="C102" s="149"/>
      <c r="D102" s="150"/>
      <c r="E102" s="149"/>
    </row>
    <row r="103" spans="1:5" x14ac:dyDescent="0.55000000000000004">
      <c r="A103" s="149"/>
      <c r="B103" s="149"/>
      <c r="C103" s="149"/>
      <c r="D103" s="150"/>
      <c r="E103" s="149"/>
    </row>
    <row r="104" spans="1:5" x14ac:dyDescent="0.55000000000000004">
      <c r="A104" s="149"/>
      <c r="B104" s="149"/>
      <c r="C104" s="149"/>
      <c r="D104" s="150"/>
      <c r="E104" s="149"/>
    </row>
    <row r="105" spans="1:5" x14ac:dyDescent="0.55000000000000004">
      <c r="A105" s="151" t="s">
        <v>38</v>
      </c>
      <c r="B105" s="152" t="s">
        <v>39</v>
      </c>
      <c r="C105" s="152" t="s">
        <v>40</v>
      </c>
      <c r="D105" s="148" t="s">
        <v>41</v>
      </c>
      <c r="E105" s="149"/>
    </row>
    <row r="106" spans="1:5" x14ac:dyDescent="0.55000000000000004">
      <c r="A106" s="149" t="s">
        <v>42</v>
      </c>
      <c r="B106" s="153" t="s">
        <v>43</v>
      </c>
      <c r="C106" s="154">
        <v>444</v>
      </c>
      <c r="D106" s="155" t="str">
        <f t="shared" ref="D106:D113" si="0">IF(OR(C106&lt;240,C106&gt;600),"Preis stimmt nicht","OK")</f>
        <v>OK</v>
      </c>
      <c r="E106" s="149"/>
    </row>
    <row r="107" spans="1:5" x14ac:dyDescent="0.55000000000000004">
      <c r="A107" s="149" t="s">
        <v>42</v>
      </c>
      <c r="B107" s="153" t="s">
        <v>44</v>
      </c>
      <c r="C107" s="154">
        <v>175</v>
      </c>
      <c r="D107" s="155" t="str">
        <f t="shared" si="0"/>
        <v>Preis stimmt nicht</v>
      </c>
      <c r="E107" s="149"/>
    </row>
    <row r="108" spans="1:5" x14ac:dyDescent="0.55000000000000004">
      <c r="A108" s="149" t="s">
        <v>42</v>
      </c>
      <c r="B108" s="153" t="s">
        <v>45</v>
      </c>
      <c r="C108" s="154">
        <v>628</v>
      </c>
      <c r="D108" s="155" t="str">
        <f t="shared" si="0"/>
        <v>Preis stimmt nicht</v>
      </c>
      <c r="E108" s="149"/>
    </row>
    <row r="109" spans="1:5" x14ac:dyDescent="0.55000000000000004">
      <c r="A109" s="149" t="s">
        <v>42</v>
      </c>
      <c r="B109" s="153" t="s">
        <v>46</v>
      </c>
      <c r="C109" s="154">
        <v>598</v>
      </c>
      <c r="D109" s="155" t="str">
        <f t="shared" si="0"/>
        <v>OK</v>
      </c>
      <c r="E109" s="149"/>
    </row>
    <row r="110" spans="1:5" x14ac:dyDescent="0.55000000000000004">
      <c r="A110" s="149" t="s">
        <v>47</v>
      </c>
      <c r="B110" s="153" t="s">
        <v>48</v>
      </c>
      <c r="C110" s="154">
        <v>628</v>
      </c>
      <c r="D110" s="155" t="str">
        <f t="shared" si="0"/>
        <v>Preis stimmt nicht</v>
      </c>
      <c r="E110" s="149"/>
    </row>
    <row r="111" spans="1:5" x14ac:dyDescent="0.55000000000000004">
      <c r="A111" s="149" t="s">
        <v>47</v>
      </c>
      <c r="B111" s="153" t="s">
        <v>49</v>
      </c>
      <c r="C111" s="154">
        <v>598</v>
      </c>
      <c r="D111" s="155" t="str">
        <f t="shared" si="0"/>
        <v>OK</v>
      </c>
      <c r="E111" s="149"/>
    </row>
    <row r="112" spans="1:5" x14ac:dyDescent="0.55000000000000004">
      <c r="A112" s="149" t="s">
        <v>47</v>
      </c>
      <c r="B112" s="153" t="s">
        <v>50</v>
      </c>
      <c r="C112" s="154">
        <v>598</v>
      </c>
      <c r="D112" s="155" t="str">
        <f t="shared" si="0"/>
        <v>OK</v>
      </c>
      <c r="E112" s="149"/>
    </row>
    <row r="113" spans="1:5" x14ac:dyDescent="0.55000000000000004">
      <c r="A113" s="149" t="s">
        <v>47</v>
      </c>
      <c r="B113" s="153" t="s">
        <v>51</v>
      </c>
      <c r="C113" s="154">
        <v>238</v>
      </c>
      <c r="D113" s="155" t="str">
        <f t="shared" si="0"/>
        <v>Preis stimmt nicht</v>
      </c>
      <c r="E113" s="149"/>
    </row>
    <row r="115" spans="1:5" x14ac:dyDescent="0.55000000000000004">
      <c r="A115" s="148" t="s">
        <v>53</v>
      </c>
      <c r="B115" s="149"/>
      <c r="C115" s="149"/>
      <c r="D115" s="149"/>
    </row>
    <row r="116" spans="1:5" x14ac:dyDescent="0.55000000000000004">
      <c r="A116" s="149"/>
      <c r="B116" s="149"/>
      <c r="C116" s="149"/>
      <c r="D116" s="149"/>
    </row>
    <row r="117" spans="1:5" ht="33.6" x14ac:dyDescent="0.65">
      <c r="A117" s="158" t="s">
        <v>37</v>
      </c>
      <c r="B117" s="149"/>
      <c r="C117" s="149"/>
      <c r="D117" s="150"/>
    </row>
    <row r="118" spans="1:5" x14ac:dyDescent="0.55000000000000004">
      <c r="A118" s="149"/>
      <c r="B118" s="149"/>
      <c r="C118" s="149"/>
      <c r="D118" s="150"/>
    </row>
    <row r="119" spans="1:5" x14ac:dyDescent="0.55000000000000004">
      <c r="A119" s="149"/>
      <c r="B119" s="149"/>
      <c r="C119" s="149"/>
      <c r="D119" s="150"/>
    </row>
    <row r="120" spans="1:5" x14ac:dyDescent="0.55000000000000004">
      <c r="A120" s="151" t="s">
        <v>38</v>
      </c>
      <c r="B120" s="152" t="s">
        <v>39</v>
      </c>
      <c r="C120" s="152" t="s">
        <v>40</v>
      </c>
      <c r="D120" s="148" t="s">
        <v>117</v>
      </c>
    </row>
    <row r="121" spans="1:5" x14ac:dyDescent="0.55000000000000004">
      <c r="A121" s="149" t="s">
        <v>42</v>
      </c>
      <c r="B121" s="153" t="s">
        <v>43</v>
      </c>
      <c r="C121" s="154">
        <v>444</v>
      </c>
      <c r="D121" s="155" t="str">
        <f t="shared" ref="D121:D128" si="1">IF(AND(C121&gt;=240,C121&lt;=600),"OK","Preis stimmt nicht")</f>
        <v>OK</v>
      </c>
    </row>
    <row r="122" spans="1:5" x14ac:dyDescent="0.55000000000000004">
      <c r="A122" s="149" t="s">
        <v>42</v>
      </c>
      <c r="B122" s="153" t="s">
        <v>44</v>
      </c>
      <c r="C122" s="154">
        <v>175</v>
      </c>
      <c r="D122" s="155" t="str">
        <f t="shared" si="1"/>
        <v>Preis stimmt nicht</v>
      </c>
    </row>
    <row r="123" spans="1:5" x14ac:dyDescent="0.55000000000000004">
      <c r="A123" s="149" t="s">
        <v>42</v>
      </c>
      <c r="B123" s="153" t="s">
        <v>45</v>
      </c>
      <c r="C123" s="154">
        <v>628</v>
      </c>
      <c r="D123" s="155" t="str">
        <f t="shared" si="1"/>
        <v>Preis stimmt nicht</v>
      </c>
    </row>
    <row r="124" spans="1:5" x14ac:dyDescent="0.55000000000000004">
      <c r="A124" s="149" t="s">
        <v>42</v>
      </c>
      <c r="B124" s="153" t="s">
        <v>46</v>
      </c>
      <c r="C124" s="154">
        <v>598</v>
      </c>
      <c r="D124" s="155" t="str">
        <f t="shared" si="1"/>
        <v>OK</v>
      </c>
    </row>
    <row r="125" spans="1:5" x14ac:dyDescent="0.55000000000000004">
      <c r="A125" s="149" t="s">
        <v>47</v>
      </c>
      <c r="B125" s="153" t="s">
        <v>48</v>
      </c>
      <c r="C125" s="154">
        <v>628</v>
      </c>
      <c r="D125" s="155" t="str">
        <f t="shared" si="1"/>
        <v>Preis stimmt nicht</v>
      </c>
    </row>
    <row r="126" spans="1:5" x14ac:dyDescent="0.55000000000000004">
      <c r="A126" s="149" t="s">
        <v>47</v>
      </c>
      <c r="B126" s="153" t="s">
        <v>49</v>
      </c>
      <c r="C126" s="154">
        <v>598</v>
      </c>
      <c r="D126" s="155" t="str">
        <f t="shared" si="1"/>
        <v>OK</v>
      </c>
    </row>
    <row r="127" spans="1:5" x14ac:dyDescent="0.55000000000000004">
      <c r="A127" s="149" t="s">
        <v>47</v>
      </c>
      <c r="B127" s="153" t="s">
        <v>50</v>
      </c>
      <c r="C127" s="154">
        <v>598</v>
      </c>
      <c r="D127" s="155" t="str">
        <f t="shared" si="1"/>
        <v>OK</v>
      </c>
    </row>
    <row r="128" spans="1:5" x14ac:dyDescent="0.55000000000000004">
      <c r="A128" s="149" t="s">
        <v>47</v>
      </c>
      <c r="B128" s="153" t="s">
        <v>51</v>
      </c>
      <c r="C128" s="154">
        <v>238</v>
      </c>
      <c r="D128" s="155" t="str">
        <f t="shared" si="1"/>
        <v>Preis stimmt nicht</v>
      </c>
    </row>
  </sheetData>
  <phoneticPr fontId="5" type="noConversion"/>
  <printOptions gridLines="1" gridLinesSet="0"/>
  <pageMargins left="0.78740157499999996" right="0.78740157499999996" top="0.984251969" bottom="0.984251969" header="0.51181102300000003" footer="0.51181102300000003"/>
  <pageSetup paperSize="258" orientation="portrait" horizontalDpi="180" verticalDpi="180" copies="0" r:id="rId1"/>
  <headerFooter alignWithMargins="0">
    <oddHeader>&amp;F</oddHeader>
    <oddFooter>Seite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G128"/>
  <sheetViews>
    <sheetView showGridLines="0" showZeros="0" zoomScaleNormal="100" workbookViewId="0"/>
  </sheetViews>
  <sheetFormatPr baseColWidth="10" defaultColWidth="9.6640625" defaultRowHeight="15.6" x14ac:dyDescent="0.3"/>
  <cols>
    <col min="1" max="1" width="11.33203125" style="33" customWidth="1"/>
    <col min="2" max="2" width="7.5546875" style="33" customWidth="1"/>
    <col min="3" max="3" width="9" style="33" customWidth="1"/>
    <col min="4" max="4" width="18.5546875" style="33" customWidth="1"/>
    <col min="5" max="6" width="13.6640625" style="33" customWidth="1"/>
    <col min="7" max="7" width="11.5546875" style="33" customWidth="1"/>
    <col min="8" max="16384" width="9.6640625" style="33"/>
  </cols>
  <sheetData>
    <row r="1" spans="1:7" ht="23.4" x14ac:dyDescent="0.45">
      <c r="A1" s="31" t="s">
        <v>54</v>
      </c>
      <c r="B1" s="29"/>
      <c r="C1" s="32"/>
    </row>
    <row r="3" spans="1:7" x14ac:dyDescent="0.3">
      <c r="A3" s="34"/>
      <c r="B3" s="35" t="s">
        <v>55</v>
      </c>
      <c r="C3" s="36" t="s">
        <v>56</v>
      </c>
      <c r="D3" s="36" t="s">
        <v>57</v>
      </c>
      <c r="E3" s="35" t="s">
        <v>58</v>
      </c>
      <c r="F3" s="35" t="s">
        <v>109</v>
      </c>
    </row>
    <row r="4" spans="1:7" x14ac:dyDescent="0.3">
      <c r="B4" s="37"/>
      <c r="C4" s="37"/>
      <c r="D4" s="37"/>
      <c r="E4" s="37"/>
      <c r="F4" s="37"/>
    </row>
    <row r="5" spans="1:7" x14ac:dyDescent="0.3">
      <c r="A5" s="38"/>
      <c r="B5" s="39">
        <v>12</v>
      </c>
      <c r="C5" s="40" t="s">
        <v>60</v>
      </c>
      <c r="D5" s="40" t="s">
        <v>61</v>
      </c>
      <c r="E5" s="99">
        <v>1.56</v>
      </c>
      <c r="F5" s="101"/>
    </row>
    <row r="6" spans="1:7" x14ac:dyDescent="0.3">
      <c r="A6" s="38"/>
      <c r="B6" s="39">
        <v>1.5</v>
      </c>
      <c r="C6" s="40" t="s">
        <v>60</v>
      </c>
      <c r="D6" s="40" t="s">
        <v>62</v>
      </c>
      <c r="E6" s="99">
        <v>1.2</v>
      </c>
      <c r="F6" s="101"/>
    </row>
    <row r="7" spans="1:7" x14ac:dyDescent="0.3">
      <c r="A7" s="38"/>
      <c r="B7" s="39">
        <v>13</v>
      </c>
      <c r="C7" s="40" t="s">
        <v>118</v>
      </c>
      <c r="D7" s="40" t="s">
        <v>63</v>
      </c>
      <c r="E7" s="99">
        <v>0.98</v>
      </c>
      <c r="F7" s="101"/>
    </row>
    <row r="8" spans="1:7" x14ac:dyDescent="0.3">
      <c r="A8" s="38"/>
      <c r="B8" s="39">
        <v>8.5</v>
      </c>
      <c r="C8" s="40" t="s">
        <v>118</v>
      </c>
      <c r="D8" s="40" t="s">
        <v>64</v>
      </c>
      <c r="E8" s="99">
        <v>0.56000000000000005</v>
      </c>
      <c r="F8" s="101"/>
    </row>
    <row r="9" spans="1:7" x14ac:dyDescent="0.3">
      <c r="A9" s="38"/>
      <c r="B9" s="39">
        <v>0.5</v>
      </c>
      <c r="C9" s="40" t="s">
        <v>60</v>
      </c>
      <c r="D9" s="40" t="s">
        <v>65</v>
      </c>
      <c r="E9" s="99">
        <v>0.45</v>
      </c>
      <c r="F9" s="101"/>
    </row>
    <row r="10" spans="1:7" x14ac:dyDescent="0.3">
      <c r="A10" s="41"/>
      <c r="B10" s="42">
        <v>10</v>
      </c>
      <c r="C10" s="43" t="s">
        <v>66</v>
      </c>
      <c r="D10" s="43" t="s">
        <v>67</v>
      </c>
      <c r="E10" s="100">
        <v>0.8</v>
      </c>
      <c r="F10" s="102"/>
    </row>
    <row r="11" spans="1:7" x14ac:dyDescent="0.3">
      <c r="D11" s="44"/>
      <c r="E11" s="45"/>
      <c r="F11" s="103"/>
      <c r="G11" s="46" t="s">
        <v>68</v>
      </c>
    </row>
    <row r="12" spans="1:7" x14ac:dyDescent="0.3">
      <c r="E12" s="47" t="s">
        <v>110</v>
      </c>
      <c r="F12" s="104"/>
    </row>
    <row r="13" spans="1:7" x14ac:dyDescent="0.3">
      <c r="E13" s="48"/>
      <c r="F13" s="49"/>
    </row>
    <row r="14" spans="1:7" x14ac:dyDescent="0.3">
      <c r="A14" s="50"/>
      <c r="B14" s="51"/>
      <c r="C14" s="52"/>
      <c r="E14" s="53"/>
      <c r="F14" s="53"/>
      <c r="G14" s="46"/>
    </row>
    <row r="15" spans="1:7" ht="20.399999999999999" thickBot="1" x14ac:dyDescent="0.45">
      <c r="A15" s="94" t="s">
        <v>111</v>
      </c>
      <c r="B15" s="94"/>
      <c r="C15" s="95"/>
      <c r="D15" s="96"/>
      <c r="E15" s="97"/>
      <c r="F15" s="97"/>
      <c r="G15" s="98"/>
    </row>
    <row r="16" spans="1:7" ht="16.2" thickTop="1" x14ac:dyDescent="0.3">
      <c r="A16" s="50"/>
      <c r="B16" s="50"/>
      <c r="C16" s="54"/>
      <c r="D16" s="32"/>
      <c r="E16" s="55" t="s">
        <v>71</v>
      </c>
      <c r="F16" s="55" t="s">
        <v>72</v>
      </c>
      <c r="G16" s="55" t="s">
        <v>73</v>
      </c>
    </row>
    <row r="17" spans="1:7" x14ac:dyDescent="0.3">
      <c r="A17" s="56"/>
      <c r="B17" s="36" t="str">
        <f>B3</f>
        <v>Menge</v>
      </c>
      <c r="C17" s="36" t="str">
        <f>C3</f>
        <v>Einheit</v>
      </c>
      <c r="D17" s="36" t="str">
        <f>D3</f>
        <v>Warenbezeichnung</v>
      </c>
      <c r="E17" s="35" t="s">
        <v>74</v>
      </c>
      <c r="F17" s="35" t="s">
        <v>75</v>
      </c>
      <c r="G17" s="57"/>
    </row>
    <row r="18" spans="1:7" x14ac:dyDescent="0.3">
      <c r="B18" s="37"/>
      <c r="C18" s="37"/>
      <c r="D18" s="37"/>
      <c r="E18" s="37"/>
      <c r="F18" s="58"/>
      <c r="G18" s="37"/>
    </row>
    <row r="19" spans="1:7" x14ac:dyDescent="0.3">
      <c r="B19" s="59" t="str">
        <f>IF(A5="NB",F19,"")</f>
        <v/>
      </c>
      <c r="C19" s="40" t="str">
        <f t="shared" ref="C19:D24" si="0">C5</f>
        <v>kg</v>
      </c>
      <c r="D19" s="40" t="str">
        <f t="shared" si="0"/>
        <v>Bananen</v>
      </c>
      <c r="E19" s="58">
        <v>10</v>
      </c>
      <c r="F19" s="58">
        <v>30</v>
      </c>
      <c r="G19" s="101"/>
    </row>
    <row r="20" spans="1:7" x14ac:dyDescent="0.3">
      <c r="B20" s="59" t="str">
        <f t="shared" ref="B20:B24" si="1">IF(A6="NB",F20,"")</f>
        <v/>
      </c>
      <c r="C20" s="40" t="str">
        <f t="shared" si="0"/>
        <v>kg</v>
      </c>
      <c r="D20" s="40" t="str">
        <f t="shared" si="0"/>
        <v>Äpfel</v>
      </c>
      <c r="E20" s="58">
        <v>5</v>
      </c>
      <c r="F20" s="58">
        <v>50</v>
      </c>
      <c r="G20" s="105"/>
    </row>
    <row r="21" spans="1:7" x14ac:dyDescent="0.3">
      <c r="B21" s="59" t="str">
        <f t="shared" si="1"/>
        <v/>
      </c>
      <c r="C21" s="40" t="str">
        <f t="shared" si="0"/>
        <v>Stck.</v>
      </c>
      <c r="D21" s="40" t="str">
        <f t="shared" si="0"/>
        <v>Gurken</v>
      </c>
      <c r="E21" s="58">
        <v>10</v>
      </c>
      <c r="F21" s="58">
        <v>20</v>
      </c>
      <c r="G21" s="105"/>
    </row>
    <row r="22" spans="1:7" x14ac:dyDescent="0.3">
      <c r="B22" s="59" t="str">
        <f t="shared" si="1"/>
        <v/>
      </c>
      <c r="C22" s="40" t="str">
        <f t="shared" si="0"/>
        <v>Stck.</v>
      </c>
      <c r="D22" s="40" t="str">
        <f t="shared" si="0"/>
        <v>Sellerie</v>
      </c>
      <c r="E22" s="58">
        <v>5</v>
      </c>
      <c r="F22" s="58">
        <v>20</v>
      </c>
      <c r="G22" s="105"/>
    </row>
    <row r="23" spans="1:7" x14ac:dyDescent="0.3">
      <c r="B23" s="59" t="str">
        <f t="shared" si="1"/>
        <v/>
      </c>
      <c r="C23" s="40" t="str">
        <f t="shared" si="0"/>
        <v>kg</v>
      </c>
      <c r="D23" s="40" t="str">
        <f t="shared" si="0"/>
        <v>Tomaten</v>
      </c>
      <c r="E23" s="58">
        <v>5</v>
      </c>
      <c r="F23" s="58">
        <v>30</v>
      </c>
      <c r="G23" s="105"/>
    </row>
    <row r="24" spans="1:7" x14ac:dyDescent="0.3">
      <c r="A24" s="60"/>
      <c r="B24" s="61" t="str">
        <f t="shared" si="1"/>
        <v/>
      </c>
      <c r="C24" s="43" t="str">
        <f t="shared" si="0"/>
        <v>Bund</v>
      </c>
      <c r="D24" s="43" t="str">
        <f t="shared" si="0"/>
        <v>Radieschen</v>
      </c>
      <c r="E24" s="62">
        <v>8</v>
      </c>
      <c r="F24" s="62">
        <v>25</v>
      </c>
      <c r="G24" s="102"/>
    </row>
    <row r="25" spans="1:7" x14ac:dyDescent="0.3">
      <c r="D25" s="44"/>
      <c r="F25" s="44"/>
    </row>
    <row r="26" spans="1:7" x14ac:dyDescent="0.3">
      <c r="F26" s="63" t="s">
        <v>76</v>
      </c>
      <c r="G26" s="64"/>
    </row>
    <row r="100" spans="1:7" x14ac:dyDescent="0.3">
      <c r="A100" s="65" t="s">
        <v>77</v>
      </c>
      <c r="B100" s="66"/>
      <c r="C100" s="66"/>
      <c r="D100" s="66"/>
      <c r="E100" s="66"/>
      <c r="F100" s="66"/>
      <c r="G100" s="66"/>
    </row>
    <row r="101" spans="1:7" x14ac:dyDescent="0.3">
      <c r="A101" s="66"/>
      <c r="B101" s="66"/>
      <c r="C101" s="66"/>
      <c r="D101" s="66"/>
      <c r="E101" s="66"/>
      <c r="F101" s="66"/>
      <c r="G101" s="66"/>
    </row>
    <row r="102" spans="1:7" x14ac:dyDescent="0.3">
      <c r="A102" s="66"/>
      <c r="B102" s="66"/>
      <c r="C102" s="66"/>
      <c r="D102" s="66"/>
      <c r="E102" s="66"/>
      <c r="F102" s="66"/>
      <c r="G102" s="66"/>
    </row>
    <row r="103" spans="1:7" x14ac:dyDescent="0.3">
      <c r="A103" s="30" t="s">
        <v>54</v>
      </c>
      <c r="B103" s="30"/>
      <c r="C103" s="67"/>
      <c r="D103" s="68"/>
      <c r="E103" s="68"/>
      <c r="F103" s="68"/>
      <c r="G103" s="68"/>
    </row>
    <row r="104" spans="1:7" x14ac:dyDescent="0.3">
      <c r="A104" s="66"/>
      <c r="B104" s="66"/>
      <c r="C104" s="66"/>
      <c r="D104" s="66"/>
      <c r="E104" s="66"/>
      <c r="F104" s="66"/>
      <c r="G104" s="66"/>
    </row>
    <row r="105" spans="1:7" x14ac:dyDescent="0.3">
      <c r="A105" s="69"/>
      <c r="B105" s="70" t="s">
        <v>55</v>
      </c>
      <c r="C105" s="71" t="s">
        <v>56</v>
      </c>
      <c r="D105" s="71" t="s">
        <v>57</v>
      </c>
      <c r="E105" s="70" t="s">
        <v>58</v>
      </c>
      <c r="F105" s="70" t="s">
        <v>59</v>
      </c>
      <c r="G105" s="66"/>
    </row>
    <row r="106" spans="1:7" x14ac:dyDescent="0.3">
      <c r="A106" s="66"/>
      <c r="B106" s="72"/>
      <c r="C106" s="72"/>
      <c r="D106" s="72"/>
      <c r="E106" s="72"/>
      <c r="F106" s="72"/>
      <c r="G106" s="66"/>
    </row>
    <row r="107" spans="1:7" x14ac:dyDescent="0.3">
      <c r="A107" s="73" t="str">
        <f t="shared" ref="A107" si="2">IF(B107&lt;E121,"bestellen","")</f>
        <v/>
      </c>
      <c r="B107" s="74">
        <v>12</v>
      </c>
      <c r="C107" s="75" t="s">
        <v>60</v>
      </c>
      <c r="D107" s="75" t="s">
        <v>61</v>
      </c>
      <c r="E107" s="159">
        <v>1.56</v>
      </c>
      <c r="F107" s="160">
        <f t="shared" ref="F107:F112" si="3">B107*E107</f>
        <v>18.72</v>
      </c>
      <c r="G107" s="66"/>
    </row>
    <row r="108" spans="1:7" x14ac:dyDescent="0.3">
      <c r="A108" s="73" t="str">
        <f>IF(B108&lt;E122,"bestellen","")</f>
        <v>bestellen</v>
      </c>
      <c r="B108" s="74">
        <v>1.5</v>
      </c>
      <c r="C108" s="75" t="s">
        <v>60</v>
      </c>
      <c r="D108" s="75" t="s">
        <v>62</v>
      </c>
      <c r="E108" s="159">
        <v>1.2</v>
      </c>
      <c r="F108" s="160">
        <f t="shared" si="3"/>
        <v>1.7999999999999998</v>
      </c>
      <c r="G108" s="66"/>
    </row>
    <row r="109" spans="1:7" x14ac:dyDescent="0.3">
      <c r="A109" s="73" t="str">
        <f t="shared" ref="A109:A112" si="4">IF(B109&lt;E123,"bestellen","")</f>
        <v/>
      </c>
      <c r="B109" s="74">
        <v>13</v>
      </c>
      <c r="C109" s="75" t="s">
        <v>118</v>
      </c>
      <c r="D109" s="75" t="s">
        <v>63</v>
      </c>
      <c r="E109" s="159">
        <v>0.98</v>
      </c>
      <c r="F109" s="160">
        <f t="shared" si="3"/>
        <v>12.74</v>
      </c>
      <c r="G109" s="66"/>
    </row>
    <row r="110" spans="1:7" x14ac:dyDescent="0.3">
      <c r="A110" s="73" t="str">
        <f t="shared" si="4"/>
        <v/>
      </c>
      <c r="B110" s="74">
        <v>8.5</v>
      </c>
      <c r="C110" s="75" t="s">
        <v>118</v>
      </c>
      <c r="D110" s="75" t="s">
        <v>64</v>
      </c>
      <c r="E110" s="159">
        <v>0.56000000000000005</v>
      </c>
      <c r="F110" s="160">
        <f t="shared" si="3"/>
        <v>4.7600000000000007</v>
      </c>
      <c r="G110" s="66"/>
    </row>
    <row r="111" spans="1:7" x14ac:dyDescent="0.3">
      <c r="A111" s="73" t="str">
        <f t="shared" si="4"/>
        <v>bestellen</v>
      </c>
      <c r="B111" s="74">
        <v>0.5</v>
      </c>
      <c r="C111" s="75" t="s">
        <v>60</v>
      </c>
      <c r="D111" s="75" t="s">
        <v>65</v>
      </c>
      <c r="E111" s="159">
        <v>0.45</v>
      </c>
      <c r="F111" s="160">
        <f t="shared" si="3"/>
        <v>0.22500000000000001</v>
      </c>
      <c r="G111" s="66"/>
    </row>
    <row r="112" spans="1:7" x14ac:dyDescent="0.3">
      <c r="A112" s="76" t="str">
        <f t="shared" si="4"/>
        <v/>
      </c>
      <c r="B112" s="77">
        <v>10</v>
      </c>
      <c r="C112" s="78" t="s">
        <v>66</v>
      </c>
      <c r="D112" s="78" t="s">
        <v>67</v>
      </c>
      <c r="E112" s="161">
        <v>0.8</v>
      </c>
      <c r="F112" s="162">
        <f t="shared" si="3"/>
        <v>8</v>
      </c>
      <c r="G112" s="66"/>
    </row>
    <row r="113" spans="1:7" x14ac:dyDescent="0.3">
      <c r="A113" s="66"/>
      <c r="B113" s="66"/>
      <c r="C113" s="66"/>
      <c r="D113" s="79"/>
      <c r="E113" s="80"/>
      <c r="F113" s="80"/>
      <c r="G113" s="81" t="s">
        <v>68</v>
      </c>
    </row>
    <row r="114" spans="1:7" x14ac:dyDescent="0.3">
      <c r="A114" s="66"/>
      <c r="B114" s="66"/>
      <c r="C114" s="66"/>
      <c r="D114" s="66"/>
      <c r="E114" s="82" t="s">
        <v>69</v>
      </c>
      <c r="F114" s="164">
        <f>SUM(F107:F112)</f>
        <v>46.244999999999997</v>
      </c>
      <c r="G114" s="66"/>
    </row>
    <row r="115" spans="1:7" x14ac:dyDescent="0.3">
      <c r="A115" s="66"/>
      <c r="B115" s="66"/>
      <c r="C115" s="66"/>
      <c r="D115" s="66"/>
      <c r="E115" s="83"/>
      <c r="F115" s="84"/>
      <c r="G115" s="66"/>
    </row>
    <row r="116" spans="1:7" x14ac:dyDescent="0.3">
      <c r="A116" s="85"/>
      <c r="B116" s="86"/>
      <c r="C116" s="87"/>
      <c r="D116" s="66"/>
      <c r="E116" s="88"/>
      <c r="F116" s="88"/>
      <c r="G116" s="81"/>
    </row>
    <row r="117" spans="1:7" x14ac:dyDescent="0.3">
      <c r="A117" s="85" t="s">
        <v>70</v>
      </c>
      <c r="B117" s="86"/>
      <c r="C117" s="87"/>
      <c r="D117" s="66"/>
      <c r="E117" s="88"/>
      <c r="F117" s="88"/>
      <c r="G117" s="81"/>
    </row>
    <row r="118" spans="1:7" x14ac:dyDescent="0.3">
      <c r="A118" s="85"/>
      <c r="B118" s="86"/>
      <c r="C118" s="87"/>
      <c r="D118" s="66"/>
      <c r="E118" s="89" t="s">
        <v>71</v>
      </c>
      <c r="F118" s="89" t="s">
        <v>72</v>
      </c>
      <c r="G118" s="89" t="s">
        <v>73</v>
      </c>
    </row>
    <row r="119" spans="1:7" x14ac:dyDescent="0.3">
      <c r="A119" s="90"/>
      <c r="B119" s="78" t="str">
        <f>B105</f>
        <v>Menge</v>
      </c>
      <c r="C119" s="78" t="str">
        <f>C105</f>
        <v>Einheit</v>
      </c>
      <c r="D119" s="78" t="str">
        <f>D105</f>
        <v>Warenbezeichnung</v>
      </c>
      <c r="E119" s="91" t="s">
        <v>74</v>
      </c>
      <c r="F119" s="91" t="s">
        <v>75</v>
      </c>
      <c r="G119" s="92"/>
    </row>
    <row r="120" spans="1:7" x14ac:dyDescent="0.3">
      <c r="A120" s="66"/>
      <c r="B120" s="72"/>
      <c r="C120" s="72"/>
      <c r="D120" s="72"/>
      <c r="E120" s="72"/>
      <c r="F120" s="89"/>
      <c r="G120" s="72"/>
    </row>
    <row r="121" spans="1:7" x14ac:dyDescent="0.3">
      <c r="A121" s="66"/>
      <c r="B121" s="89">
        <f t="shared" ref="B121:B126" si="5">IF(B107&lt;E121,F121,0)</f>
        <v>0</v>
      </c>
      <c r="C121" s="75" t="str">
        <f t="shared" ref="C121:D126" si="6">C107</f>
        <v>kg</v>
      </c>
      <c r="D121" s="75" t="str">
        <f t="shared" si="6"/>
        <v>Bananen</v>
      </c>
      <c r="E121" s="89">
        <v>10</v>
      </c>
      <c r="F121" s="89">
        <v>30</v>
      </c>
      <c r="G121" s="160" t="str">
        <f>IF(B121&gt;0,B121*E107,"")</f>
        <v/>
      </c>
    </row>
    <row r="122" spans="1:7" x14ac:dyDescent="0.3">
      <c r="A122" s="66"/>
      <c r="B122" s="89">
        <f t="shared" si="5"/>
        <v>50</v>
      </c>
      <c r="C122" s="75" t="str">
        <f t="shared" ref="C122" si="7">C108</f>
        <v>kg</v>
      </c>
      <c r="D122" s="75" t="str">
        <f t="shared" si="6"/>
        <v>Äpfel</v>
      </c>
      <c r="E122" s="89">
        <v>5</v>
      </c>
      <c r="F122" s="89">
        <v>50</v>
      </c>
      <c r="G122" s="163">
        <f t="shared" ref="G122:G126" si="8">IF(B122&gt;0,B122*E108,"")</f>
        <v>60</v>
      </c>
    </row>
    <row r="123" spans="1:7" x14ac:dyDescent="0.3">
      <c r="A123" s="66"/>
      <c r="B123" s="89">
        <f t="shared" si="5"/>
        <v>0</v>
      </c>
      <c r="C123" s="75" t="str">
        <f t="shared" ref="C123" si="9">C109</f>
        <v>Stck.</v>
      </c>
      <c r="D123" s="75" t="str">
        <f t="shared" si="6"/>
        <v>Gurken</v>
      </c>
      <c r="E123" s="89">
        <v>10</v>
      </c>
      <c r="F123" s="89">
        <v>20</v>
      </c>
      <c r="G123" s="163" t="str">
        <f t="shared" si="8"/>
        <v/>
      </c>
    </row>
    <row r="124" spans="1:7" x14ac:dyDescent="0.3">
      <c r="A124" s="66"/>
      <c r="B124" s="89">
        <f t="shared" si="5"/>
        <v>0</v>
      </c>
      <c r="C124" s="75" t="str">
        <f t="shared" ref="C124" si="10">C110</f>
        <v>Stck.</v>
      </c>
      <c r="D124" s="75" t="str">
        <f t="shared" si="6"/>
        <v>Sellerie</v>
      </c>
      <c r="E124" s="89">
        <v>5</v>
      </c>
      <c r="F124" s="89">
        <v>20</v>
      </c>
      <c r="G124" s="163" t="str">
        <f t="shared" si="8"/>
        <v/>
      </c>
    </row>
    <row r="125" spans="1:7" x14ac:dyDescent="0.3">
      <c r="A125" s="66"/>
      <c r="B125" s="89">
        <f t="shared" si="5"/>
        <v>30</v>
      </c>
      <c r="C125" s="75" t="str">
        <f t="shared" ref="C125" si="11">C111</f>
        <v>kg</v>
      </c>
      <c r="D125" s="75" t="str">
        <f t="shared" si="6"/>
        <v>Tomaten</v>
      </c>
      <c r="E125" s="89">
        <v>5</v>
      </c>
      <c r="F125" s="89">
        <v>30</v>
      </c>
      <c r="G125" s="163">
        <f t="shared" si="8"/>
        <v>13.5</v>
      </c>
    </row>
    <row r="126" spans="1:7" x14ac:dyDescent="0.3">
      <c r="A126" s="90"/>
      <c r="B126" s="91">
        <f t="shared" si="5"/>
        <v>0</v>
      </c>
      <c r="C126" s="78" t="str">
        <f t="shared" si="6"/>
        <v>Bund</v>
      </c>
      <c r="D126" s="78" t="str">
        <f t="shared" si="6"/>
        <v>Radieschen</v>
      </c>
      <c r="E126" s="91">
        <v>8</v>
      </c>
      <c r="F126" s="91">
        <v>25</v>
      </c>
      <c r="G126" s="162" t="str">
        <f t="shared" si="8"/>
        <v/>
      </c>
    </row>
    <row r="127" spans="1:7" x14ac:dyDescent="0.3">
      <c r="A127" s="66"/>
      <c r="B127" s="66"/>
      <c r="C127" s="66"/>
      <c r="D127" s="79"/>
      <c r="E127" s="66"/>
      <c r="F127" s="79"/>
      <c r="G127" s="66"/>
    </row>
    <row r="128" spans="1:7" x14ac:dyDescent="0.3">
      <c r="A128" s="66"/>
      <c r="B128" s="66"/>
      <c r="C128" s="66"/>
      <c r="D128" s="66"/>
      <c r="E128" s="66"/>
      <c r="F128" s="93" t="s">
        <v>76</v>
      </c>
      <c r="G128" s="164">
        <f>SUM(G121:G126)</f>
        <v>73.5</v>
      </c>
    </row>
  </sheetData>
  <phoneticPr fontId="5" type="noConversion"/>
  <printOptions gridLinesSet="0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80" copies="0" r:id="rId1"/>
  <headerFooter alignWithMargins="0">
    <oddHeader>&amp;C&amp;F</oddHeader>
    <oddFooter>&amp;L&amp;A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zoomScale="80" workbookViewId="0"/>
  </sheetViews>
  <sheetFormatPr baseColWidth="10" defaultColWidth="11.44140625" defaultRowHeight="15.6" x14ac:dyDescent="0.3"/>
  <cols>
    <col min="1" max="1" width="19.6640625" style="3" customWidth="1"/>
    <col min="2" max="2" width="82.44140625" style="3" customWidth="1"/>
    <col min="3" max="3" width="27.33203125" style="3" customWidth="1"/>
    <col min="4" max="16384" width="11.44140625" style="3"/>
  </cols>
  <sheetData>
    <row r="1" spans="1:4" ht="9" customHeight="1" thickTop="1" x14ac:dyDescent="0.35">
      <c r="A1" s="1"/>
      <c r="B1" s="2"/>
    </row>
    <row r="2" spans="1:4" ht="18" x14ac:dyDescent="0.35">
      <c r="A2" s="4" t="s">
        <v>95</v>
      </c>
      <c r="B2" s="5"/>
    </row>
    <row r="3" spans="1:4" ht="9.6" customHeight="1" x14ac:dyDescent="0.3">
      <c r="A3" s="6"/>
      <c r="B3" s="5"/>
    </row>
    <row r="4" spans="1:4" x14ac:dyDescent="0.3">
      <c r="A4" s="7" t="s">
        <v>78</v>
      </c>
      <c r="B4" s="8" t="s">
        <v>96</v>
      </c>
      <c r="C4" s="9"/>
      <c r="D4" s="10"/>
    </row>
    <row r="5" spans="1:4" ht="7.95" customHeight="1" x14ac:dyDescent="0.3">
      <c r="A5" s="11"/>
      <c r="B5" s="12"/>
    </row>
    <row r="6" spans="1:4" x14ac:dyDescent="0.3">
      <c r="A6" s="13" t="s">
        <v>5</v>
      </c>
      <c r="B6" s="14" t="s">
        <v>79</v>
      </c>
      <c r="C6" s="15"/>
    </row>
    <row r="7" spans="1:4" ht="41.4" x14ac:dyDescent="0.3">
      <c r="A7" s="13" t="s">
        <v>80</v>
      </c>
      <c r="B7" s="14" t="s">
        <v>81</v>
      </c>
      <c r="C7" s="15"/>
    </row>
    <row r="8" spans="1:4" x14ac:dyDescent="0.3">
      <c r="A8" s="13" t="s">
        <v>82</v>
      </c>
      <c r="B8" s="14" t="s">
        <v>83</v>
      </c>
      <c r="C8" s="15"/>
    </row>
    <row r="9" spans="1:4" x14ac:dyDescent="0.3">
      <c r="A9" s="16"/>
      <c r="B9" s="17"/>
    </row>
    <row r="10" spans="1:4" x14ac:dyDescent="0.3">
      <c r="A10" s="7" t="s">
        <v>84</v>
      </c>
      <c r="B10" s="8" t="s">
        <v>97</v>
      </c>
    </row>
    <row r="11" spans="1:4" ht="7.95" customHeight="1" x14ac:dyDescent="0.3">
      <c r="A11" s="11"/>
      <c r="B11" s="12"/>
    </row>
    <row r="12" spans="1:4" x14ac:dyDescent="0.3">
      <c r="A12" s="13" t="s">
        <v>85</v>
      </c>
      <c r="B12" s="14" t="s">
        <v>86</v>
      </c>
    </row>
    <row r="13" spans="1:4" ht="7.95" customHeight="1" x14ac:dyDescent="0.3">
      <c r="A13" s="13"/>
      <c r="B13" s="14"/>
    </row>
    <row r="14" spans="1:4" ht="20.399999999999999" x14ac:dyDescent="0.3">
      <c r="A14" s="11"/>
      <c r="B14" s="18" t="s">
        <v>87</v>
      </c>
    </row>
    <row r="15" spans="1:4" x14ac:dyDescent="0.3">
      <c r="A15" s="19"/>
      <c r="B15" s="20"/>
    </row>
    <row r="16" spans="1:4" x14ac:dyDescent="0.3">
      <c r="A16" s="7" t="s">
        <v>88</v>
      </c>
      <c r="B16" s="8" t="s">
        <v>98</v>
      </c>
    </row>
    <row r="17" spans="1:2" ht="7.95" customHeight="1" x14ac:dyDescent="0.3">
      <c r="A17" s="11"/>
      <c r="B17" s="12"/>
    </row>
    <row r="18" spans="1:2" x14ac:dyDescent="0.3">
      <c r="A18" s="13" t="s">
        <v>85</v>
      </c>
      <c r="B18" s="14" t="s">
        <v>86</v>
      </c>
    </row>
    <row r="19" spans="1:2" x14ac:dyDescent="0.3">
      <c r="A19" s="11"/>
      <c r="B19" s="18" t="s">
        <v>89</v>
      </c>
    </row>
    <row r="20" spans="1:2" x14ac:dyDescent="0.3">
      <c r="A20" s="19"/>
      <c r="B20" s="20"/>
    </row>
    <row r="21" spans="1:2" x14ac:dyDescent="0.3">
      <c r="A21" s="7" t="s">
        <v>90</v>
      </c>
      <c r="B21" s="8" t="s">
        <v>99</v>
      </c>
    </row>
    <row r="22" spans="1:2" ht="7.95" customHeight="1" x14ac:dyDescent="0.3">
      <c r="A22" s="11"/>
      <c r="B22" s="21"/>
    </row>
    <row r="23" spans="1:2" x14ac:dyDescent="0.3">
      <c r="A23" s="13" t="s">
        <v>85</v>
      </c>
      <c r="B23" s="14" t="s">
        <v>91</v>
      </c>
    </row>
    <row r="24" spans="1:2" x14ac:dyDescent="0.3">
      <c r="A24" s="22"/>
      <c r="B24" s="23"/>
    </row>
    <row r="25" spans="1:2" x14ac:dyDescent="0.3">
      <c r="A25" s="24" t="s">
        <v>92</v>
      </c>
      <c r="B25" s="20"/>
    </row>
    <row r="26" spans="1:2" x14ac:dyDescent="0.3">
      <c r="A26" s="25" t="s">
        <v>100</v>
      </c>
      <c r="B26" s="5"/>
    </row>
    <row r="27" spans="1:2" ht="9" customHeight="1" x14ac:dyDescent="0.3">
      <c r="A27" s="25"/>
      <c r="B27" s="5"/>
    </row>
    <row r="28" spans="1:2" x14ac:dyDescent="0.3">
      <c r="A28" s="26" t="s">
        <v>101</v>
      </c>
      <c r="B28" s="5"/>
    </row>
    <row r="29" spans="1:2" x14ac:dyDescent="0.3">
      <c r="A29" s="26" t="s">
        <v>102</v>
      </c>
      <c r="B29" s="5"/>
    </row>
    <row r="30" spans="1:2" x14ac:dyDescent="0.3">
      <c r="A30" s="26" t="s">
        <v>103</v>
      </c>
      <c r="B30" s="5"/>
    </row>
    <row r="31" spans="1:2" x14ac:dyDescent="0.3">
      <c r="A31" s="26" t="s">
        <v>104</v>
      </c>
      <c r="B31" s="5"/>
    </row>
    <row r="32" spans="1:2" x14ac:dyDescent="0.3">
      <c r="A32" s="26" t="s">
        <v>105</v>
      </c>
      <c r="B32" s="5"/>
    </row>
    <row r="33" spans="1:2" x14ac:dyDescent="0.3">
      <c r="A33" s="26" t="s">
        <v>106</v>
      </c>
      <c r="B33" s="5"/>
    </row>
    <row r="34" spans="1:2" x14ac:dyDescent="0.3">
      <c r="A34" s="26" t="s">
        <v>107</v>
      </c>
      <c r="B34" s="5"/>
    </row>
    <row r="35" spans="1:2" x14ac:dyDescent="0.3">
      <c r="A35" s="26" t="s">
        <v>108</v>
      </c>
      <c r="B35" s="5"/>
    </row>
    <row r="36" spans="1:2" ht="16.2" thickBot="1" x14ac:dyDescent="0.35">
      <c r="A36" s="27"/>
      <c r="B36" s="28"/>
    </row>
    <row r="37" spans="1:2" ht="16.2" thickTop="1" x14ac:dyDescent="0.3"/>
  </sheetData>
  <phoneticPr fontId="5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180" verticalDpi="180" copies="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Information</vt:lpstr>
      <vt:lpstr>1. Note</vt:lpstr>
      <vt:lpstr>2. Wein</vt:lpstr>
      <vt:lpstr>3. Ski</vt:lpstr>
      <vt:lpstr>4. Inventur</vt:lpstr>
      <vt:lpstr>Hilfe zu den Funktionen</vt:lpstr>
      <vt:lpstr>alles</vt:lpstr>
      <vt:lpstr>Bestand</vt:lpstr>
      <vt:lpstr>Nachbestellung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BZBS</cp:lastModifiedBy>
  <dcterms:created xsi:type="dcterms:W3CDTF">2012-10-16T07:53:02Z</dcterms:created>
  <dcterms:modified xsi:type="dcterms:W3CDTF">2024-11-20T13:41:03Z</dcterms:modified>
</cp:coreProperties>
</file>