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harts/chart1.xml" ContentType="application/vnd.openxmlformats-officedocument.drawingml.chart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\\cl06.ch\MIT\LippunerJ\Downloads\"/>
    </mc:Choice>
  </mc:AlternateContent>
  <xr:revisionPtr revIDLastSave="0" documentId="13_ncr:1_{DAB6FD34-CC99-4E62-9C26-3415619541C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fo" sheetId="14" r:id="rId1"/>
    <sheet name="Übung 1" sheetId="2" r:id="rId2"/>
    <sheet name="Übung 2" sheetId="6" r:id="rId3"/>
    <sheet name="Übung 3" sheetId="7" r:id="rId4"/>
    <sheet name="Übung 4" sheetId="5" r:id="rId5"/>
    <sheet name="Übung 5" sheetId="4" r:id="rId6"/>
    <sheet name="Übung 6" sheetId="3" r:id="rId7"/>
    <sheet name="Übung 7" sheetId="8" r:id="rId8"/>
    <sheet name="Übung 8" sheetId="12" r:id="rId9"/>
  </sheets>
  <definedNames>
    <definedName name="_Ver1">#REF!</definedName>
    <definedName name="_Ver10">#REF!</definedName>
    <definedName name="_Ver11">#REF!</definedName>
    <definedName name="_Ver12">#REF!</definedName>
    <definedName name="_Ver13">#REF!</definedName>
    <definedName name="_Ver14">#REF!</definedName>
    <definedName name="_Ver15">#REF!</definedName>
    <definedName name="_Ver16">#REF!</definedName>
    <definedName name="_Ver2">#REF!</definedName>
    <definedName name="_Ver3">#REF!</definedName>
    <definedName name="_Ver4">#REF!</definedName>
    <definedName name="_Ver5">#REF!</definedName>
    <definedName name="_Ver6">#REF!</definedName>
    <definedName name="_Ver7">#REF!</definedName>
    <definedName name="_Ver8">#REF!</definedName>
    <definedName name="_Ver9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0" i="2" l="1"/>
  <c r="B110" i="2"/>
  <c r="G120" i="12"/>
  <c r="F120" i="12"/>
  <c r="E120" i="12"/>
  <c r="D120" i="12"/>
  <c r="C120" i="12"/>
  <c r="B120" i="12"/>
  <c r="H112" i="12"/>
  <c r="J112" i="12" s="1"/>
  <c r="I112" i="12"/>
  <c r="H113" i="12"/>
  <c r="I113" i="12"/>
  <c r="J113" i="12" s="1"/>
  <c r="H114" i="12"/>
  <c r="J114" i="12" s="1"/>
  <c r="I114" i="12"/>
  <c r="H115" i="12"/>
  <c r="J115" i="12"/>
  <c r="I115" i="12"/>
  <c r="H116" i="12"/>
  <c r="I116" i="12"/>
  <c r="H117" i="12"/>
  <c r="I117" i="12"/>
  <c r="H118" i="12"/>
  <c r="I118" i="12"/>
  <c r="J118" i="12"/>
  <c r="I111" i="12"/>
  <c r="H111" i="12"/>
  <c r="C105" i="8" a="1"/>
  <c r="C105" i="8" s="1"/>
  <c r="C106" i="8" a="1"/>
  <c r="C106" i="8" s="1"/>
  <c r="C107" i="8" a="1"/>
  <c r="C107" i="8" s="1"/>
  <c r="C108" i="8" a="1"/>
  <c r="C108" i="8" s="1"/>
  <c r="C109" i="8" a="1"/>
  <c r="C109" i="8" s="1"/>
  <c r="C110" i="8" a="1"/>
  <c r="C110" i="8" s="1"/>
  <c r="C111" i="8" a="1"/>
  <c r="C111" i="8" s="1"/>
  <c r="C112" i="8" a="1"/>
  <c r="C112" i="8" s="1"/>
  <c r="C113" i="8" a="1"/>
  <c r="C113" i="8" s="1"/>
  <c r="C114" i="8" a="1"/>
  <c r="C114" i="8" s="1"/>
  <c r="C115" i="8" a="1"/>
  <c r="C115" i="8" s="1"/>
  <c r="C116" i="8" a="1"/>
  <c r="C116" i="8" s="1"/>
  <c r="C117" i="8" a="1"/>
  <c r="C117" i="8" s="1"/>
  <c r="C118" i="8" a="1"/>
  <c r="C118" i="8" s="1"/>
  <c r="C119" i="8" a="1"/>
  <c r="C119" i="8" s="1"/>
  <c r="C120" i="8" a="1"/>
  <c r="C120" i="8" s="1"/>
  <c r="C121" i="8" a="1"/>
  <c r="C121" i="8" s="1"/>
  <c r="C122" i="8" a="1"/>
  <c r="C122" i="8" s="1"/>
  <c r="C123" i="8" a="1"/>
  <c r="C123" i="8" s="1"/>
  <c r="C124" i="8" a="1"/>
  <c r="C124" i="8" s="1"/>
  <c r="C125" i="8" a="1"/>
  <c r="C125" i="8" s="1"/>
  <c r="C126" i="8" a="1"/>
  <c r="C126" i="8" s="1"/>
  <c r="C127" i="8" a="1"/>
  <c r="C127" i="8" s="1"/>
  <c r="C128" i="8" a="1"/>
  <c r="C128" i="8" s="1"/>
  <c r="C129" i="8" a="1"/>
  <c r="C129" i="8" s="1"/>
  <c r="C104" i="8" a="1"/>
  <c r="C104" i="8" s="1"/>
  <c r="E121" i="7"/>
  <c r="D121" i="7"/>
  <c r="C121" i="7"/>
  <c r="E120" i="7"/>
  <c r="D120" i="7"/>
  <c r="C120" i="7"/>
  <c r="E119" i="7"/>
  <c r="D119" i="7"/>
  <c r="C119" i="7"/>
  <c r="B121" i="7"/>
  <c r="B120" i="7"/>
  <c r="B117" i="7"/>
  <c r="C117" i="7"/>
  <c r="D117" i="7"/>
  <c r="E117" i="7"/>
  <c r="B119" i="7"/>
  <c r="C113" i="6"/>
  <c r="D113" i="6"/>
  <c r="B113" i="6"/>
  <c r="B112" i="6"/>
  <c r="C112" i="6"/>
  <c r="D112" i="6"/>
  <c r="D149" i="5"/>
  <c r="E149" i="5" s="1"/>
  <c r="D148" i="5"/>
  <c r="E148" i="5" s="1"/>
  <c r="D147" i="5"/>
  <c r="E147" i="5" s="1"/>
  <c r="D146" i="5"/>
  <c r="E146" i="5" s="1"/>
  <c r="D145" i="5"/>
  <c r="E145" i="5" s="1"/>
  <c r="D144" i="5"/>
  <c r="E144" i="5" s="1"/>
  <c r="D143" i="5"/>
  <c r="E143" i="5" s="1"/>
  <c r="D142" i="5"/>
  <c r="E142" i="5" s="1"/>
  <c r="D141" i="5"/>
  <c r="E141" i="5" s="1"/>
  <c r="D140" i="5"/>
  <c r="E140" i="5" s="1"/>
  <c r="D139" i="5"/>
  <c r="E139" i="5" s="1"/>
  <c r="D138" i="5"/>
  <c r="E138" i="5" s="1"/>
  <c r="D137" i="5"/>
  <c r="E137" i="5" s="1"/>
  <c r="D136" i="5"/>
  <c r="E136" i="5" s="1"/>
  <c r="D135" i="5"/>
  <c r="E135" i="5" s="1"/>
  <c r="D134" i="5"/>
  <c r="E134" i="5" s="1"/>
  <c r="D133" i="5"/>
  <c r="E133" i="5" s="1"/>
  <c r="D132" i="5"/>
  <c r="E132" i="5" s="1"/>
  <c r="D131" i="5"/>
  <c r="E131" i="5" s="1"/>
  <c r="D130" i="5"/>
  <c r="E130" i="5" s="1"/>
  <c r="D129" i="5"/>
  <c r="E129" i="5" s="1"/>
  <c r="D128" i="5"/>
  <c r="E128" i="5" s="1"/>
  <c r="D127" i="5"/>
  <c r="E127" i="5" s="1"/>
  <c r="D126" i="5"/>
  <c r="E126" i="5" s="1"/>
  <c r="D125" i="5"/>
  <c r="E125" i="5" s="1"/>
  <c r="D124" i="5"/>
  <c r="E124" i="5" s="1"/>
  <c r="D123" i="5"/>
  <c r="E123" i="5" s="1"/>
  <c r="D122" i="5"/>
  <c r="E122" i="5" s="1"/>
  <c r="D121" i="5"/>
  <c r="E121" i="5" s="1"/>
  <c r="D120" i="5"/>
  <c r="E120" i="5" s="1"/>
  <c r="D119" i="5"/>
  <c r="E119" i="5" s="1"/>
  <c r="D118" i="5"/>
  <c r="E118" i="5" s="1"/>
  <c r="D117" i="5"/>
  <c r="E117" i="5" s="1"/>
  <c r="D116" i="5"/>
  <c r="E116" i="5" s="1"/>
  <c r="D115" i="5"/>
  <c r="E115" i="5" s="1"/>
  <c r="D114" i="5"/>
  <c r="E114" i="5" s="1"/>
  <c r="D113" i="5"/>
  <c r="E113" i="5" s="1"/>
  <c r="D112" i="5"/>
  <c r="E112" i="5" s="1"/>
  <c r="D111" i="5"/>
  <c r="E111" i="5" s="1"/>
  <c r="D110" i="5"/>
  <c r="E110" i="5" s="1"/>
  <c r="D109" i="5"/>
  <c r="E109" i="5" s="1"/>
  <c r="D108" i="5"/>
  <c r="E108" i="5" s="1"/>
  <c r="D118" i="4"/>
  <c r="E118" i="4"/>
  <c r="C118" i="4"/>
  <c r="D115" i="4"/>
  <c r="E115" i="4"/>
  <c r="C115" i="4"/>
  <c r="B111" i="4"/>
  <c r="H110" i="3"/>
  <c r="G110" i="3"/>
  <c r="F110" i="3"/>
  <c r="E110" i="3"/>
  <c r="D110" i="3"/>
  <c r="C110" i="3"/>
  <c r="H109" i="3"/>
  <c r="G109" i="3"/>
  <c r="G111" i="3" s="1"/>
  <c r="F109" i="3"/>
  <c r="E109" i="3"/>
  <c r="D109" i="3"/>
  <c r="C109" i="3"/>
  <c r="H108" i="3"/>
  <c r="G108" i="3"/>
  <c r="F108" i="3"/>
  <c r="F111" i="3" s="1"/>
  <c r="E108" i="3"/>
  <c r="D108" i="3"/>
  <c r="C108" i="3"/>
  <c r="C111" i="3"/>
  <c r="B119" i="2"/>
  <c r="C119" i="2"/>
  <c r="B12" i="4"/>
  <c r="D111" i="3" l="1"/>
  <c r="J111" i="12"/>
  <c r="J120" i="12" s="1"/>
  <c r="J116" i="12"/>
  <c r="E111" i="3"/>
  <c r="H111" i="3"/>
  <c r="J117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Kaufmännische Berufsschule KBW</author>
  </authors>
  <commentList>
    <comment ref="F9" authorId="0" shapeId="0" xr:uid="{00000000-0006-0000-0000-000001000000}">
      <text>
        <r>
          <rPr>
            <b/>
            <sz val="10"/>
            <color indexed="81"/>
            <rFont val="Tahoma"/>
          </rPr>
          <t>dann erscheint der Aufgabenbeschrieb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Hanspeter Rasch</author>
  </authors>
  <commentList>
    <comment ref="A1" authorId="0" shapeId="0" xr:uid="{00000000-0006-0000-0100-000001000000}">
      <text>
        <r>
          <rPr>
            <b/>
            <sz val="8"/>
            <color indexed="81"/>
            <rFont val="Tahoma"/>
          </rPr>
          <t xml:space="preserve">Die blau schattierten Felder sind zu berechnen.
</t>
        </r>
        <r>
          <rPr>
            <b/>
            <sz val="8"/>
            <color indexed="12"/>
            <rFont val="Tahoma"/>
            <family val="2"/>
          </rPr>
          <t xml:space="preserve">Zusatzaufgabe
</t>
        </r>
        <r>
          <rPr>
            <sz val="8"/>
            <color indexed="12"/>
            <rFont val="Tahoma"/>
            <family val="2"/>
          </rPr>
          <t>Erstellen Sie mit dem Diagrammassistenen ein Kreisdiagramm, welches die Todesfälle 1994 nach Kindern, Frauen und Männer in Prozent darstellt.
1. Markieren Sie den Bereich A16:B19
2. Wählen Sie den Menübefehl EINFÜGEN Diagramm
3. Wählen Sie den Diagrammtyp KREIS
4. Die weiteren Schritte sind selbsterklärend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Hanspeter Rasch</author>
  </authors>
  <commentList>
    <comment ref="A1" authorId="0" shapeId="0" xr:uid="{00000000-0006-0000-0200-000001000000}">
      <text>
        <r>
          <rPr>
            <b/>
            <sz val="8"/>
            <color indexed="81"/>
            <rFont val="Tahoma"/>
          </rPr>
          <t xml:space="preserve">Berechnen Sie das Total und den Durchschnitt von West, Zentral und Ost.
</t>
        </r>
        <r>
          <rPr>
            <sz val="8"/>
            <color indexed="81"/>
            <rFont val="Tahoma"/>
            <family val="2"/>
          </rPr>
          <t>Den Durchschnitt zeigen Sie auf 4 Nachkommastellen an.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Hanspeter Rasch</author>
  </authors>
  <commentList>
    <comment ref="A1" authorId="0" shapeId="0" xr:uid="{00000000-0006-0000-0300-000001000000}">
      <text>
        <r>
          <rPr>
            <b/>
            <sz val="10"/>
            <color indexed="81"/>
            <rFont val="Tahoma"/>
            <family val="2"/>
          </rPr>
          <t xml:space="preserve">Berechnen Sie die blau schattierten Zellen.
</t>
        </r>
        <r>
          <rPr>
            <sz val="10"/>
            <color indexed="81"/>
            <rFont val="Tahoma"/>
            <family val="2"/>
          </rPr>
          <t xml:space="preserve">
Die Durchschnittszahlen zeigen Sie mit 1 Nachkommastelle an.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Hanspeter Rasch</author>
  </authors>
  <commentList>
    <comment ref="A1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Berechnen Sie in Spalte D die Zu- bzw. Abnahme der Logiernächte in Zahlen.</t>
        </r>
        <r>
          <rPr>
            <sz val="8"/>
            <color indexed="81"/>
            <rFont val="Tahoma"/>
            <family val="2"/>
          </rPr>
          <t xml:space="preserve">
Formatieren Sie die Zahlen in Spalte B, C und D mit einem Tausendertrennzeichen.
</t>
        </r>
        <r>
          <rPr>
            <b/>
            <sz val="8"/>
            <color indexed="81"/>
            <rFont val="Tahoma"/>
            <family val="2"/>
          </rPr>
          <t xml:space="preserve">In Spalte E stellen Sie die Zu- bzw. Abnahme in Prozent dar (1996 = 100%). </t>
        </r>
        <r>
          <rPr>
            <sz val="8"/>
            <color indexed="81"/>
            <rFont val="Tahoma"/>
            <family val="2"/>
          </rPr>
          <t xml:space="preserve">
Die Prozentzahlen formatieren Sie mit einer Nachkommastelle.
</t>
        </r>
        <r>
          <rPr>
            <b/>
            <sz val="8"/>
            <color indexed="12"/>
            <rFont val="Tahoma"/>
            <family val="2"/>
          </rPr>
          <t>Zusatzaufgabe</t>
        </r>
        <r>
          <rPr>
            <sz val="8"/>
            <color indexed="12"/>
            <rFont val="Tahoma"/>
            <family val="2"/>
          </rPr>
          <t xml:space="preserve">
Sortieren Sie die Liste anschliessend absteigend nach der prozentualen Zu- oder Abnahme.
Vorgehen:
wählen Sie im Menü "Daten" den Befehl "sortieren..."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Hanspeter Rasch</author>
  </authors>
  <commentList>
    <comment ref="A1" authorId="0" shapeId="0" xr:uid="{00000000-0006-0000-0500-000001000000}">
      <text>
        <r>
          <rPr>
            <b/>
            <sz val="8"/>
            <color indexed="81"/>
            <rFont val="Tahoma"/>
          </rPr>
          <t xml:space="preserve">Berechnen Sie die blau schattierten Felder.
</t>
        </r>
        <r>
          <rPr>
            <sz val="8"/>
            <color indexed="81"/>
            <rFont val="Tahoma"/>
            <family val="2"/>
          </rPr>
          <t>Stellen Sie das Zahlenformat mit einem Tausendertrennzeichen und auf 2 Dezimalstellen ein.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Hanspeter Rasch</author>
  </authors>
  <commentList>
    <comment ref="A1" authorId="0" shapeId="0" xr:uid="{00000000-0006-0000-0600-000001000000}">
      <text>
        <r>
          <rPr>
            <b/>
            <sz val="8"/>
            <color indexed="81"/>
            <rFont val="Tahoma"/>
            <family val="2"/>
          </rPr>
          <t xml:space="preserve">Die blau schattierten Felder sind zu berechnen.
</t>
        </r>
        <r>
          <rPr>
            <sz val="8"/>
            <color indexed="10"/>
            <rFont val="Tahoma"/>
            <family val="2"/>
          </rPr>
          <t xml:space="preserve">Verwenden Sie für Zelle C9 eine Formel, die Sie für den ganzen Bereich C9:H11 kopieren können.
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Stellen Sie die Zahlen mit einem Tausendertrennzeichen und mit Dezimalstellen dar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Hanspeter Rasch</author>
  </authors>
  <commentList>
    <comment ref="A1" authorId="0" shapeId="0" xr:uid="{00000000-0006-0000-0700-000001000000}">
      <text>
        <r>
          <rPr>
            <b/>
            <sz val="8"/>
            <color indexed="81"/>
            <rFont val="Tahoma"/>
          </rPr>
          <t xml:space="preserve">Berechnen Sie den prozentualen Anteil pro Kanton an allen Kantonen
</t>
        </r>
        <r>
          <rPr>
            <sz val="8"/>
            <color indexed="81"/>
            <rFont val="Tahoma"/>
            <family val="2"/>
          </rPr>
          <t xml:space="preserve">
Formatieren Sie die Tabelle mit einem 3D-Autoformat.
Wählen Sie dazu im Menü "Format" den Befehl  "AutoFormat..."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Hanspeter Rasch</author>
  </authors>
  <commentList>
    <comment ref="A1" authorId="0" shapeId="0" xr:uid="{00000000-0006-0000-0800-000001000000}">
      <text>
        <r>
          <rPr>
            <sz val="9"/>
            <color indexed="81"/>
            <rFont val="Tahoma"/>
            <family val="2"/>
          </rPr>
          <t>Berechnen Sie in Spalte H die Notensumme,
in Spalte I die Anzahl Noten und
in Spalte J die Endnote auf 1 Dezimalstelle genau.
In Zeile 21 berechnen Sie die Differenz der höchsten und der tiefsten Note</t>
        </r>
      </text>
    </comment>
  </commentList>
</comments>
</file>

<file path=xl/sharedStrings.xml><?xml version="1.0" encoding="utf-8"?>
<sst xmlns="http://schemas.openxmlformats.org/spreadsheetml/2006/main" count="314" uniqueCount="147">
  <si>
    <t>Adelboden</t>
  </si>
  <si>
    <t>Aeschi</t>
  </si>
  <si>
    <t>Beatenberg</t>
  </si>
  <si>
    <t>Boltigen</t>
  </si>
  <si>
    <t>Bönigen</t>
  </si>
  <si>
    <t>Brienz</t>
  </si>
  <si>
    <t>Diemtigen</t>
  </si>
  <si>
    <t>Faulensee</t>
  </si>
  <si>
    <t>Frutigen</t>
  </si>
  <si>
    <t>Grindelwald</t>
  </si>
  <si>
    <t>Gstaad</t>
  </si>
  <si>
    <t>Gunten</t>
  </si>
  <si>
    <t>Hasliberg</t>
  </si>
  <si>
    <t>Heiligenschwendi</t>
  </si>
  <si>
    <t>Hilterfingen</t>
  </si>
  <si>
    <t>Innertkirchen</t>
  </si>
  <si>
    <t>Interlaken</t>
  </si>
  <si>
    <t>Iseltwald</t>
  </si>
  <si>
    <t>Kandersteg</t>
  </si>
  <si>
    <t>Kiental</t>
  </si>
  <si>
    <t>Krattigen</t>
  </si>
  <si>
    <t>Lauterbrunnen</t>
  </si>
  <si>
    <t>Leissigen</t>
  </si>
  <si>
    <t>Lenk</t>
  </si>
  <si>
    <t>Meiringen</t>
  </si>
  <si>
    <t>Merligen</t>
  </si>
  <si>
    <t>Mürren</t>
  </si>
  <si>
    <t>Oberhofen</t>
  </si>
  <si>
    <t>Reichenbach</t>
  </si>
  <si>
    <t>Ringgenberg-Goldswil</t>
  </si>
  <si>
    <t>Saanen</t>
  </si>
  <si>
    <t>Saanenmöser</t>
  </si>
  <si>
    <t>Schönried</t>
  </si>
  <si>
    <t>Sigriswil</t>
  </si>
  <si>
    <t>Spiez</t>
  </si>
  <si>
    <t>St. Stephan</t>
  </si>
  <si>
    <t>Steffisburg</t>
  </si>
  <si>
    <t>Thun</t>
  </si>
  <si>
    <t>Uebrige</t>
  </si>
  <si>
    <t>Wengen</t>
  </si>
  <si>
    <t>Wilderswil</t>
  </si>
  <si>
    <t>Zweisimmen</t>
  </si>
  <si>
    <t>Kinder</t>
  </si>
  <si>
    <t>Aufgabe</t>
  </si>
  <si>
    <t>ZH</t>
  </si>
  <si>
    <t>BE</t>
  </si>
  <si>
    <t>LU</t>
  </si>
  <si>
    <t>UR</t>
  </si>
  <si>
    <t>SZ</t>
  </si>
  <si>
    <t>OW</t>
  </si>
  <si>
    <t>NW</t>
  </si>
  <si>
    <t>GL</t>
  </si>
  <si>
    <t>ZG</t>
  </si>
  <si>
    <t>FR</t>
  </si>
  <si>
    <t>SO</t>
  </si>
  <si>
    <t>BS</t>
  </si>
  <si>
    <t>BL</t>
  </si>
  <si>
    <t>SH</t>
  </si>
  <si>
    <t>AR</t>
  </si>
  <si>
    <t>AI</t>
  </si>
  <si>
    <t>SG</t>
  </si>
  <si>
    <t>GR</t>
  </si>
  <si>
    <t>AG</t>
  </si>
  <si>
    <t>TG</t>
  </si>
  <si>
    <t>TI</t>
  </si>
  <si>
    <t>VD</t>
  </si>
  <si>
    <t>VS</t>
  </si>
  <si>
    <t>NE</t>
  </si>
  <si>
    <t>GE</t>
  </si>
  <si>
    <t>JU</t>
  </si>
  <si>
    <t>Telekommunikation</t>
  </si>
  <si>
    <t>Netzwerkprodukte</t>
  </si>
  <si>
    <t>Software</t>
  </si>
  <si>
    <t>Peripherie</t>
  </si>
  <si>
    <t>Verbrauchsmaterial</t>
  </si>
  <si>
    <t>Datenträger</t>
  </si>
  <si>
    <t>EDV-Zubehör</t>
  </si>
  <si>
    <t>EDV-Möbel</t>
  </si>
  <si>
    <t>Total</t>
  </si>
  <si>
    <t>Minimum</t>
  </si>
  <si>
    <t>Maximum</t>
  </si>
  <si>
    <t>Durchschnitt</t>
  </si>
  <si>
    <t>Peter Note</t>
  </si>
  <si>
    <t>Julia Singer</t>
  </si>
  <si>
    <t>Paul Accola</t>
  </si>
  <si>
    <t>Kurt Jodler</t>
  </si>
  <si>
    <t>Janine Seiler</t>
  </si>
  <si>
    <t>Martha Thöni</t>
  </si>
  <si>
    <t>Jon Meier</t>
  </si>
  <si>
    <t>Anita Arm</t>
  </si>
  <si>
    <t>Bruttolohn</t>
  </si>
  <si>
    <t>AHV</t>
  </si>
  <si>
    <t>ALV</t>
  </si>
  <si>
    <t>NBU</t>
  </si>
  <si>
    <t>Nettolohn</t>
  </si>
  <si>
    <t>Zahlen erzählen: Thema Verkehr</t>
  </si>
  <si>
    <t>Strassenverkehrsunfälle 1993 und 1994: Verletzte</t>
  </si>
  <si>
    <t>Verletzte</t>
  </si>
  <si>
    <t>schwerverletzt</t>
  </si>
  <si>
    <t>leichtverletzt</t>
  </si>
  <si>
    <t xml:space="preserve">Strassenverkehrsunfälle 1994: Personengruppen </t>
  </si>
  <si>
    <t>Getötete</t>
  </si>
  <si>
    <t>Frauen</t>
  </si>
  <si>
    <t>Männer</t>
  </si>
  <si>
    <t>Autoversicherungen im Vergleich</t>
  </si>
  <si>
    <t>Marke</t>
  </si>
  <si>
    <t>Typ</t>
  </si>
  <si>
    <t>Haftpflicht</t>
  </si>
  <si>
    <t>Teilkasko</t>
  </si>
  <si>
    <t>Vollkasko</t>
  </si>
  <si>
    <t>BMW</t>
  </si>
  <si>
    <t>M3</t>
  </si>
  <si>
    <t>Ferrari</t>
  </si>
  <si>
    <t>F40</t>
  </si>
  <si>
    <t>Porsche</t>
  </si>
  <si>
    <t>Toyota</t>
  </si>
  <si>
    <t>Supra</t>
  </si>
  <si>
    <t>VW</t>
  </si>
  <si>
    <t>Käfer</t>
  </si>
  <si>
    <t>Zu- oder Abnahme</t>
  </si>
  <si>
    <t>Logiernächte</t>
  </si>
  <si>
    <t>West</t>
  </si>
  <si>
    <t>Zentral</t>
  </si>
  <si>
    <t>Ost</t>
  </si>
  <si>
    <t>Anteil in %</t>
  </si>
  <si>
    <t>Kanton</t>
  </si>
  <si>
    <t>Anzahl</t>
  </si>
  <si>
    <t>Schüler</t>
  </si>
  <si>
    <t>Note 1</t>
  </si>
  <si>
    <t>Note 2</t>
  </si>
  <si>
    <t>Note 3</t>
  </si>
  <si>
    <t>Note 4</t>
  </si>
  <si>
    <t>Repetition</t>
  </si>
  <si>
    <t>Einfache Berechnungen in Excel</t>
  </si>
  <si>
    <t>Lösung</t>
  </si>
  <si>
    <t>Differenz zwischen teuer-</t>
  </si>
  <si>
    <t>und billigster Versicherung</t>
  </si>
  <si>
    <t>in %</t>
  </si>
  <si>
    <t>Die einzelnen Aufgabenbeschriebe finden Sie in den Zellkommentaren von A1</t>
  </si>
  <si>
    <t>Fahren Sie mit der Maus über das rote Dreieck oben rechts der Zelle, …</t>
  </si>
  <si>
    <t>Anzahl Noten</t>
  </si>
  <si>
    <t>Endnote</t>
  </si>
  <si>
    <t>Notensumme</t>
  </si>
  <si>
    <t>Note 5</t>
  </si>
  <si>
    <t>Note 6</t>
  </si>
  <si>
    <t>grösste Notendifferenz</t>
  </si>
  <si>
    <t>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</si>
</sst>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&quot;Fr.&quot;\ * #,##0.00_ ;_ &quot;Fr.&quot;\ * \-#,##0.00_ ;_ &quot;Fr.&quot;\ * &quot;-&quot;??_ ;_ @_ "/>
    <numFmt numFmtId="165" formatCode="0.0"/>
    <numFmt numFmtId="166" formatCode="0.0%"/>
    <numFmt numFmtId="167" formatCode="#,##0.0000"/>
  </numFmts>
  <fonts count="18" x14ac:knownFonts="1">
    <font>
      <sz val="12"/>
      <name val="Arial"/>
    </font>
    <font>
      <sz val="12"/>
      <name val="Arial"/>
    </font>
    <font>
      <b/>
      <sz val="8"/>
      <color indexed="81"/>
      <name val="Tahoma"/>
    </font>
    <font>
      <b/>
      <sz val="10"/>
      <color indexed="81"/>
      <name val="Tahoma"/>
      <family val="2"/>
    </font>
    <font>
      <b/>
      <sz val="11"/>
      <name val="Verdana"/>
      <family val="2"/>
    </font>
    <font>
      <sz val="11"/>
      <name val="Verdana"/>
      <family val="2"/>
    </font>
    <font>
      <b/>
      <sz val="72"/>
      <name val="Arial"/>
      <family val="2"/>
    </font>
    <font>
      <b/>
      <sz val="18"/>
      <name val="Arial"/>
      <family val="2"/>
    </font>
    <font>
      <sz val="8"/>
      <color indexed="81"/>
      <name val="Tahoma"/>
      <family val="2"/>
    </font>
    <font>
      <b/>
      <sz val="8"/>
      <color indexed="12"/>
      <name val="Tahoma"/>
      <family val="2"/>
    </font>
    <font>
      <sz val="8"/>
      <color indexed="12"/>
      <name val="Tahoma"/>
      <family val="2"/>
    </font>
    <font>
      <b/>
      <sz val="10"/>
      <color indexed="81"/>
      <name val="Tahoma"/>
    </font>
    <font>
      <sz val="10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10"/>
      <name val="Tahoma"/>
      <family val="2"/>
    </font>
    <font>
      <sz val="9"/>
      <color indexed="81"/>
      <name val="Tahoma"/>
      <family val="2"/>
    </font>
    <font>
      <sz val="12"/>
      <color indexed="8"/>
      <name val="Arial"/>
    </font>
    <font>
      <b/>
      <sz val="12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9"/>
      </bottom>
      <diagonal/>
    </border>
    <border>
      <left/>
      <right/>
      <top style="thin">
        <color indexed="23"/>
      </top>
      <bottom style="thin">
        <color indexed="9"/>
      </bottom>
      <diagonal/>
    </border>
    <border>
      <left/>
      <right style="thin">
        <color indexed="9"/>
      </right>
      <top style="thin">
        <color indexed="23"/>
      </top>
      <bottom style="thin">
        <color indexed="9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13">
    <xf numFmtId="0" fontId="0" fillId="0" borderId="0" xfId="0"/>
    <xf numFmtId="0" fontId="4" fillId="2" borderId="0" xfId="0" applyNumberFormat="1" applyFont="1" applyFill="1" applyBorder="1"/>
    <xf numFmtId="0" fontId="5" fillId="0" borderId="0" xfId="0" applyNumberFormat="1" applyFont="1" applyBorder="1"/>
    <xf numFmtId="0" fontId="5" fillId="0" borderId="0" xfId="0" applyNumberFormat="1" applyFont="1" applyFill="1" applyBorder="1"/>
    <xf numFmtId="0" fontId="5" fillId="0" borderId="0" xfId="0" applyNumberFormat="1" applyFont="1" applyFill="1" applyBorder="1" applyAlignment="1"/>
    <xf numFmtId="0" fontId="5" fillId="0" borderId="0" xfId="0" applyNumberFormat="1" applyFont="1" applyFill="1" applyBorder="1" applyAlignment="1">
      <alignment horizontal="left"/>
    </xf>
    <xf numFmtId="0" fontId="5" fillId="0" borderId="0" xfId="0" applyNumberFormat="1" applyFont="1" applyFill="1" applyBorder="1" applyAlignment="1">
      <alignment horizontal="right"/>
    </xf>
    <xf numFmtId="0" fontId="5" fillId="0" borderId="0" xfId="2" applyNumberFormat="1" applyFont="1" applyFill="1" applyBorder="1" applyAlignment="1" applyProtection="1">
      <alignment horizontal="right"/>
      <protection locked="0"/>
    </xf>
    <xf numFmtId="0" fontId="5" fillId="0" borderId="0" xfId="2" applyNumberFormat="1" applyFont="1" applyFill="1" applyBorder="1" applyAlignment="1">
      <alignment horizontal="right"/>
    </xf>
    <xf numFmtId="0" fontId="5" fillId="0" borderId="0" xfId="0" applyFont="1"/>
    <xf numFmtId="0" fontId="5" fillId="0" borderId="0" xfId="0" applyFont="1" applyFill="1" applyBorder="1" applyAlignment="1"/>
    <xf numFmtId="0" fontId="4" fillId="0" borderId="0" xfId="0" applyFont="1" applyBorder="1"/>
    <xf numFmtId="0" fontId="4" fillId="2" borderId="0" xfId="0" applyFont="1" applyFill="1"/>
    <xf numFmtId="0" fontId="5" fillId="0" borderId="0" xfId="0" applyFont="1" applyFill="1"/>
    <xf numFmtId="0" fontId="5" fillId="0" borderId="0" xfId="0" applyFont="1" applyFill="1" applyAlignment="1">
      <alignment horizontal="left"/>
    </xf>
    <xf numFmtId="0" fontId="5" fillId="3" borderId="0" xfId="0" applyFont="1" applyFill="1"/>
    <xf numFmtId="0" fontId="4" fillId="3" borderId="1" xfId="0" applyNumberFormat="1" applyFont="1" applyFill="1" applyBorder="1"/>
    <xf numFmtId="0" fontId="4" fillId="0" borderId="0" xfId="0" applyNumberFormat="1" applyFont="1" applyFill="1" applyBorder="1"/>
    <xf numFmtId="0" fontId="4" fillId="2" borderId="0" xfId="0" applyFont="1" applyFill="1" applyBorder="1"/>
    <xf numFmtId="0" fontId="5" fillId="0" borderId="0" xfId="0" applyFont="1" applyBorder="1"/>
    <xf numFmtId="0" fontId="0" fillId="2" borderId="0" xfId="0" applyFill="1"/>
    <xf numFmtId="0" fontId="6" fillId="2" borderId="0" xfId="0" applyFont="1" applyFill="1"/>
    <xf numFmtId="0" fontId="7" fillId="2" borderId="0" xfId="0" applyFont="1" applyFill="1"/>
    <xf numFmtId="0" fontId="4" fillId="4" borderId="0" xfId="0" applyNumberFormat="1" applyFont="1" applyFill="1" applyBorder="1"/>
    <xf numFmtId="0" fontId="5" fillId="4" borderId="0" xfId="0" applyNumberFormat="1" applyFont="1" applyFill="1" applyBorder="1"/>
    <xf numFmtId="0" fontId="5" fillId="3" borderId="2" xfId="0" applyFont="1" applyFill="1" applyBorder="1"/>
    <xf numFmtId="0" fontId="4" fillId="0" borderId="2" xfId="0" applyFont="1" applyBorder="1"/>
    <xf numFmtId="0" fontId="5" fillId="0" borderId="2" xfId="0" applyFont="1" applyBorder="1"/>
    <xf numFmtId="10" fontId="5" fillId="0" borderId="2" xfId="0" applyNumberFormat="1" applyFont="1" applyBorder="1"/>
    <xf numFmtId="0" fontId="4" fillId="4" borderId="0" xfId="0" applyFont="1" applyFill="1" applyBorder="1"/>
    <xf numFmtId="0" fontId="5" fillId="4" borderId="0" xfId="0" applyFont="1" applyFill="1" applyBorder="1"/>
    <xf numFmtId="0" fontId="4" fillId="4" borderId="2" xfId="0" applyFont="1" applyFill="1" applyBorder="1"/>
    <xf numFmtId="0" fontId="5" fillId="4" borderId="2" xfId="0" applyFont="1" applyFill="1" applyBorder="1"/>
    <xf numFmtId="4" fontId="5" fillId="4" borderId="2" xfId="2" applyNumberFormat="1" applyFont="1" applyFill="1" applyBorder="1"/>
    <xf numFmtId="10" fontId="5" fillId="4" borderId="2" xfId="0" applyNumberFormat="1" applyFont="1" applyFill="1" applyBorder="1"/>
    <xf numFmtId="4" fontId="5" fillId="4" borderId="2" xfId="0" applyNumberFormat="1" applyFont="1" applyFill="1" applyBorder="1"/>
    <xf numFmtId="0" fontId="4" fillId="0" borderId="2" xfId="0" applyNumberFormat="1" applyFont="1" applyFill="1" applyBorder="1"/>
    <xf numFmtId="0" fontId="5" fillId="0" borderId="2" xfId="0" applyNumberFormat="1" applyFont="1" applyFill="1" applyBorder="1"/>
    <xf numFmtId="0" fontId="4" fillId="4" borderId="2" xfId="0" applyNumberFormat="1" applyFont="1" applyFill="1" applyBorder="1"/>
    <xf numFmtId="0" fontId="5" fillId="4" borderId="2" xfId="0" applyNumberFormat="1" applyFont="1" applyFill="1" applyBorder="1"/>
    <xf numFmtId="4" fontId="5" fillId="4" borderId="0" xfId="0" applyNumberFormat="1" applyFont="1" applyFill="1" applyBorder="1"/>
    <xf numFmtId="0" fontId="4" fillId="4" borderId="0" xfId="0" applyFont="1" applyFill="1"/>
    <xf numFmtId="0" fontId="5" fillId="4" borderId="0" xfId="0" applyFont="1" applyFill="1"/>
    <xf numFmtId="0" fontId="4" fillId="4" borderId="1" xfId="0" applyNumberFormat="1" applyFont="1" applyFill="1" applyBorder="1"/>
    <xf numFmtId="3" fontId="5" fillId="4" borderId="0" xfId="0" applyNumberFormat="1" applyFont="1" applyFill="1" applyBorder="1" applyAlignment="1">
      <alignment horizontal="right"/>
    </xf>
    <xf numFmtId="3" fontId="5" fillId="4" borderId="0" xfId="0" applyNumberFormat="1" applyFont="1" applyFill="1" applyBorder="1"/>
    <xf numFmtId="3" fontId="5" fillId="4" borderId="0" xfId="0" applyNumberFormat="1" applyFont="1" applyFill="1"/>
    <xf numFmtId="3" fontId="5" fillId="4" borderId="0" xfId="2" applyNumberFormat="1" applyFont="1" applyFill="1" applyBorder="1" applyProtection="1">
      <protection locked="0"/>
    </xf>
    <xf numFmtId="3" fontId="5" fillId="4" borderId="0" xfId="2" applyNumberFormat="1" applyFont="1" applyFill="1" applyBorder="1" applyAlignment="1">
      <alignment horizontal="right"/>
    </xf>
    <xf numFmtId="3" fontId="5" fillId="4" borderId="0" xfId="2" applyNumberFormat="1" applyFont="1" applyFill="1" applyBorder="1"/>
    <xf numFmtId="0" fontId="5" fillId="0" borderId="2" xfId="0" applyFont="1" applyFill="1" applyBorder="1"/>
    <xf numFmtId="0" fontId="4" fillId="0" borderId="2" xfId="0" applyFont="1" applyFill="1" applyBorder="1" applyAlignment="1">
      <alignment horizontal="left"/>
    </xf>
    <xf numFmtId="0" fontId="4" fillId="0" borderId="2" xfId="0" applyFont="1" applyFill="1" applyBorder="1"/>
    <xf numFmtId="0" fontId="4" fillId="4" borderId="2" xfId="0" applyFont="1" applyFill="1" applyBorder="1" applyAlignment="1">
      <alignment horizontal="left"/>
    </xf>
    <xf numFmtId="3" fontId="5" fillId="4" borderId="2" xfId="2" applyNumberFormat="1" applyFont="1" applyFill="1" applyBorder="1"/>
    <xf numFmtId="3" fontId="5" fillId="4" borderId="2" xfId="0" applyNumberFormat="1" applyFont="1" applyFill="1" applyBorder="1"/>
    <xf numFmtId="167" fontId="5" fillId="4" borderId="2" xfId="0" applyNumberFormat="1" applyFont="1" applyFill="1" applyBorder="1"/>
    <xf numFmtId="3" fontId="5" fillId="4" borderId="3" xfId="0" applyNumberFormat="1" applyFont="1" applyFill="1" applyBorder="1"/>
    <xf numFmtId="0" fontId="17" fillId="5" borderId="0" xfId="0" applyFont="1" applyFill="1" applyBorder="1" applyAlignment="1">
      <alignment horizontal="center"/>
    </xf>
    <xf numFmtId="0" fontId="16" fillId="5" borderId="4" xfId="0" applyFont="1" applyFill="1" applyBorder="1" applyAlignment="1"/>
    <xf numFmtId="3" fontId="16" fillId="5" borderId="5" xfId="0" applyNumberFormat="1" applyFont="1" applyFill="1" applyBorder="1" applyAlignment="1"/>
    <xf numFmtId="10" fontId="16" fillId="5" borderId="6" xfId="1" applyNumberFormat="1" applyFont="1" applyFill="1" applyBorder="1" applyAlignment="1"/>
    <xf numFmtId="0" fontId="16" fillId="5" borderId="0" xfId="0" applyFont="1" applyFill="1" applyBorder="1" applyAlignment="1"/>
    <xf numFmtId="3" fontId="16" fillId="5" borderId="0" xfId="0" applyNumberFormat="1" applyFont="1" applyFill="1" applyBorder="1" applyAlignment="1"/>
    <xf numFmtId="10" fontId="16" fillId="5" borderId="0" xfId="1" applyNumberFormat="1" applyFont="1" applyFill="1" applyBorder="1" applyAlignment="1"/>
    <xf numFmtId="165" fontId="5" fillId="0" borderId="2" xfId="0" applyNumberFormat="1" applyFont="1" applyBorder="1" applyAlignment="1">
      <alignment horizontal="center"/>
    </xf>
    <xf numFmtId="0" fontId="4" fillId="2" borderId="2" xfId="0" applyFont="1" applyFill="1" applyBorder="1"/>
    <xf numFmtId="165" fontId="5" fillId="4" borderId="2" xfId="0" applyNumberFormat="1" applyFont="1" applyFill="1" applyBorder="1" applyAlignment="1">
      <alignment horizontal="center"/>
    </xf>
    <xf numFmtId="165" fontId="4" fillId="4" borderId="2" xfId="0" applyNumberFormat="1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4" fontId="5" fillId="0" borderId="2" xfId="0" applyNumberFormat="1" applyFont="1" applyFill="1" applyBorder="1"/>
    <xf numFmtId="4" fontId="5" fillId="3" borderId="2" xfId="0" applyNumberFormat="1" applyFont="1" applyFill="1" applyBorder="1"/>
    <xf numFmtId="3" fontId="5" fillId="0" borderId="2" xfId="2" applyNumberFormat="1" applyFont="1" applyFill="1" applyBorder="1"/>
    <xf numFmtId="3" fontId="5" fillId="0" borderId="2" xfId="0" applyNumberFormat="1" applyFont="1" applyFill="1" applyBorder="1"/>
    <xf numFmtId="3" fontId="5" fillId="3" borderId="2" xfId="0" applyNumberFormat="1" applyFont="1" applyFill="1" applyBorder="1"/>
    <xf numFmtId="3" fontId="5" fillId="0" borderId="0" xfId="0" applyNumberFormat="1" applyFont="1" applyFill="1" applyBorder="1" applyAlignment="1"/>
    <xf numFmtId="3" fontId="5" fillId="3" borderId="3" xfId="0" applyNumberFormat="1" applyFont="1" applyFill="1" applyBorder="1" applyAlignment="1"/>
    <xf numFmtId="3" fontId="5" fillId="0" borderId="0" xfId="0" applyNumberFormat="1" applyFont="1" applyFill="1" applyBorder="1" applyAlignment="1">
      <alignment horizontal="right"/>
    </xf>
    <xf numFmtId="3" fontId="5" fillId="3" borderId="3" xfId="0" applyNumberFormat="1" applyFont="1" applyFill="1" applyBorder="1" applyAlignment="1">
      <alignment horizontal="right"/>
    </xf>
    <xf numFmtId="3" fontId="5" fillId="4" borderId="0" xfId="0" applyNumberFormat="1" applyFont="1" applyFill="1" applyBorder="1" applyAlignment="1"/>
    <xf numFmtId="3" fontId="5" fillId="4" borderId="3" xfId="0" applyNumberFormat="1" applyFont="1" applyFill="1" applyBorder="1" applyAlignment="1"/>
    <xf numFmtId="3" fontId="5" fillId="4" borderId="0" xfId="0" applyNumberFormat="1" applyFont="1" applyFill="1" applyBorder="1" applyAlignment="1">
      <alignment horizontal="left"/>
    </xf>
    <xf numFmtId="3" fontId="5" fillId="4" borderId="3" xfId="0" applyNumberFormat="1" applyFont="1" applyFill="1" applyBorder="1" applyAlignment="1">
      <alignment horizontal="right"/>
    </xf>
    <xf numFmtId="4" fontId="5" fillId="0" borderId="0" xfId="0" applyNumberFormat="1" applyFont="1" applyBorder="1"/>
    <xf numFmtId="3" fontId="5" fillId="0" borderId="0" xfId="0" applyNumberFormat="1" applyFont="1" applyBorder="1"/>
    <xf numFmtId="3" fontId="5" fillId="0" borderId="0" xfId="0" applyNumberFormat="1" applyFont="1"/>
    <xf numFmtId="3" fontId="5" fillId="3" borderId="3" xfId="0" applyNumberFormat="1" applyFont="1" applyFill="1" applyBorder="1"/>
    <xf numFmtId="4" fontId="5" fillId="0" borderId="0" xfId="0" applyNumberFormat="1" applyFont="1" applyFill="1" applyBorder="1"/>
    <xf numFmtId="3" fontId="5" fillId="3" borderId="0" xfId="0" applyNumberFormat="1" applyFont="1" applyFill="1"/>
    <xf numFmtId="3" fontId="5" fillId="0" borderId="0" xfId="0" applyNumberFormat="1" applyFont="1" applyFill="1" applyBorder="1"/>
    <xf numFmtId="3" fontId="5" fillId="0" borderId="0" xfId="2" applyNumberFormat="1" applyFont="1" applyFill="1" applyBorder="1" applyProtection="1">
      <protection locked="0"/>
    </xf>
    <xf numFmtId="3" fontId="5" fillId="0" borderId="0" xfId="2" applyNumberFormat="1" applyFont="1" applyFill="1" applyBorder="1" applyAlignment="1">
      <alignment horizontal="right"/>
    </xf>
    <xf numFmtId="3" fontId="5" fillId="0" borderId="0" xfId="2" applyNumberFormat="1" applyFont="1" applyFill="1" applyBorder="1"/>
    <xf numFmtId="4" fontId="4" fillId="0" borderId="2" xfId="0" applyNumberFormat="1" applyFont="1" applyFill="1" applyBorder="1" applyAlignment="1">
      <alignment horizontal="right"/>
    </xf>
    <xf numFmtId="4" fontId="4" fillId="4" borderId="2" xfId="0" applyNumberFormat="1" applyFont="1" applyFill="1" applyBorder="1" applyAlignment="1">
      <alignment horizontal="right"/>
    </xf>
    <xf numFmtId="4" fontId="5" fillId="0" borderId="2" xfId="2" applyNumberFormat="1" applyFont="1" applyBorder="1"/>
    <xf numFmtId="3" fontId="17" fillId="5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/>
    <xf numFmtId="0" fontId="4" fillId="4" borderId="0" xfId="0" applyNumberFormat="1" applyFont="1" applyFill="1" applyBorder="1" applyAlignment="1"/>
    <xf numFmtId="3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3" fontId="4" fillId="3" borderId="1" xfId="0" applyNumberFormat="1" applyFont="1" applyFill="1" applyBorder="1" applyAlignment="1">
      <alignment horizontal="center"/>
    </xf>
    <xf numFmtId="0" fontId="4" fillId="3" borderId="1" xfId="0" applyNumberFormat="1" applyFont="1" applyFill="1" applyBorder="1" applyAlignment="1">
      <alignment horizontal="center"/>
    </xf>
    <xf numFmtId="3" fontId="5" fillId="4" borderId="0" xfId="0" applyNumberFormat="1" applyFont="1" applyFill="1" applyAlignment="1">
      <alignment horizontal="center"/>
    </xf>
    <xf numFmtId="0" fontId="5" fillId="4" borderId="0" xfId="0" applyFont="1" applyFill="1" applyAlignment="1">
      <alignment horizontal="center"/>
    </xf>
    <xf numFmtId="3" fontId="4" fillId="4" borderId="1" xfId="0" applyNumberFormat="1" applyFont="1" applyFill="1" applyBorder="1" applyAlignment="1">
      <alignment horizontal="center"/>
    </xf>
    <xf numFmtId="0" fontId="4" fillId="4" borderId="1" xfId="0" applyNumberFormat="1" applyFont="1" applyFill="1" applyBorder="1" applyAlignment="1">
      <alignment horizontal="center"/>
    </xf>
    <xf numFmtId="166" fontId="5" fillId="4" borderId="0" xfId="1" applyNumberFormat="1" applyFont="1" applyFill="1" applyAlignment="1">
      <alignment horizontal="center"/>
    </xf>
    <xf numFmtId="0" fontId="4" fillId="3" borderId="0" xfId="0" applyNumberFormat="1" applyFont="1" applyFill="1" applyBorder="1" applyAlignment="1">
      <alignment horizontal="center"/>
    </xf>
    <xf numFmtId="0" fontId="4" fillId="4" borderId="0" xfId="0" applyNumberFormat="1" applyFont="1" applyFill="1" applyBorder="1" applyAlignment="1">
      <alignment horizontal="center"/>
    </xf>
    <xf numFmtId="0" fontId="4" fillId="3" borderId="1" xfId="0" applyNumberFormat="1" applyFont="1" applyFill="1" applyBorder="1" applyAlignment="1">
      <alignment horizontal="right"/>
    </xf>
    <xf numFmtId="0" fontId="4" fillId="4" borderId="1" xfId="0" applyNumberFormat="1" applyFont="1" applyFill="1" applyBorder="1" applyAlignment="1">
      <alignment horizontal="right"/>
    </xf>
  </cellXfs>
  <cellStyles count="3">
    <cellStyle name="Prozent" xfId="1" builtinId="5"/>
    <cellStyle name="Standard" xfId="0" builtinId="0"/>
    <cellStyle name="Währung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210526315789476"/>
          <c:y val="0.26627218934911245"/>
          <c:w val="0.41842105263157897"/>
          <c:h val="0.47041420118343197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1DD-46CD-92DD-1BA701AF20A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1DD-46CD-92DD-1BA701AF20A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1DD-46CD-92DD-1BA701AF20A8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'Übung 1'!$A$116:$A$118</c:f>
              <c:strCache>
                <c:ptCount val="3"/>
                <c:pt idx="0">
                  <c:v>Frauen</c:v>
                </c:pt>
                <c:pt idx="1">
                  <c:v>Männer</c:v>
                </c:pt>
                <c:pt idx="2">
                  <c:v>Kinder</c:v>
                </c:pt>
              </c:strCache>
            </c:strRef>
          </c:cat>
          <c:val>
            <c:numRef>
              <c:f>'Übung 1'!$B$116:$B$118</c:f>
              <c:numCache>
                <c:formatCode>#,##0</c:formatCode>
                <c:ptCount val="3"/>
                <c:pt idx="0">
                  <c:v>167</c:v>
                </c:pt>
                <c:pt idx="1">
                  <c:v>466</c:v>
                </c:pt>
                <c:pt idx="2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1DD-46CD-92DD-1BA701AF2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CC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285750</xdr:colOff>
      <xdr:row>101</xdr:row>
      <xdr:rowOff>0</xdr:rowOff>
    </xdr:from>
    <xdr:to>
      <xdr:col>6</xdr:col>
      <xdr:colOff>933450</xdr:colOff>
      <xdr:row>118</xdr:row>
      <xdr:rowOff>142875</xdr:rowOff>
    </xdr:to>
    <xdr:graphicFrame macro="">
      <xdr:nvGraphicFramePr>
        <xdr:cNvPr id="3078" name="Chart 3">
          <a:extLst>
            <a:ext uri="{FF2B5EF4-FFF2-40B4-BE49-F238E27FC236}">
              <a16:creationId xmlns:a16="http://schemas.microsoft.com/office/drawing/2014/main" id="{00000000-0008-0000-0100-000006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9"/>
  <sheetViews>
    <sheetView showRowColHeaders="0" tabSelected="1" workbookViewId="0"/>
  </sheetViews>
  <sheetFormatPr baseColWidth="10" defaultColWidth="11.54296875" defaultRowHeight="15" x14ac:dyDescent="0.25"/>
  <cols>
    <col min="1" max="16384" width="11.54296875" style="20"/>
  </cols>
  <sheetData>
    <row r="2" spans="2:6" ht="90" x14ac:dyDescent="1.45">
      <c r="B2" s="21" t="s">
        <v>132</v>
      </c>
    </row>
    <row r="4" spans="2:6" ht="22.8" x14ac:dyDescent="0.4">
      <c r="B4" s="22" t="s">
        <v>133</v>
      </c>
    </row>
    <row r="7" spans="2:6" x14ac:dyDescent="0.25">
      <c r="B7" s="20" t="s">
        <v>138</v>
      </c>
    </row>
    <row r="9" spans="2:6" x14ac:dyDescent="0.25">
      <c r="B9" s="20" t="s">
        <v>139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19"/>
  <sheetViews>
    <sheetView zoomScale="150" zoomScaleNormal="150" workbookViewId="0"/>
  </sheetViews>
  <sheetFormatPr baseColWidth="10" defaultColWidth="11.54296875" defaultRowHeight="13.8" x14ac:dyDescent="0.25"/>
  <cols>
    <col min="1" max="1" width="19.08984375" style="2" customWidth="1"/>
    <col min="2" max="16384" width="11.54296875" style="2"/>
  </cols>
  <sheetData>
    <row r="1" spans="1:4" x14ac:dyDescent="0.25">
      <c r="A1" s="1" t="s">
        <v>43</v>
      </c>
    </row>
    <row r="4" spans="1:4" x14ac:dyDescent="0.25">
      <c r="A4" s="2" t="s">
        <v>95</v>
      </c>
      <c r="B4" s="3"/>
      <c r="C4" s="3"/>
      <c r="D4" s="3"/>
    </row>
    <row r="5" spans="1:4" x14ac:dyDescent="0.25">
      <c r="A5" s="3"/>
      <c r="B5" s="3"/>
      <c r="C5" s="3"/>
      <c r="D5" s="3"/>
    </row>
    <row r="6" spans="1:4" x14ac:dyDescent="0.25">
      <c r="A6" s="3" t="s">
        <v>96</v>
      </c>
      <c r="B6" s="3"/>
      <c r="C6" s="3"/>
      <c r="D6" s="3"/>
    </row>
    <row r="7" spans="1:4" x14ac:dyDescent="0.25">
      <c r="A7" s="3"/>
      <c r="B7" s="3"/>
      <c r="C7" s="3"/>
      <c r="D7" s="3"/>
    </row>
    <row r="8" spans="1:4" x14ac:dyDescent="0.25">
      <c r="A8" s="17" t="s">
        <v>97</v>
      </c>
      <c r="B8" s="98">
        <v>1993</v>
      </c>
      <c r="C8" s="98">
        <v>1994</v>
      </c>
      <c r="D8" s="3"/>
    </row>
    <row r="9" spans="1:4" x14ac:dyDescent="0.25">
      <c r="A9" s="3" t="s">
        <v>98</v>
      </c>
      <c r="B9" s="76">
        <v>7149</v>
      </c>
      <c r="C9" s="76">
        <v>6739</v>
      </c>
      <c r="D9" s="3"/>
    </row>
    <row r="10" spans="1:4" x14ac:dyDescent="0.25">
      <c r="A10" s="3" t="s">
        <v>99</v>
      </c>
      <c r="B10" s="76">
        <v>21061</v>
      </c>
      <c r="C10" s="76">
        <v>22539</v>
      </c>
      <c r="D10" s="3"/>
    </row>
    <row r="11" spans="1:4" x14ac:dyDescent="0.25">
      <c r="A11" s="3" t="s">
        <v>78</v>
      </c>
      <c r="B11" s="77"/>
      <c r="C11" s="77"/>
      <c r="D11" s="3"/>
    </row>
    <row r="12" spans="1:4" x14ac:dyDescent="0.25">
      <c r="A12" s="3"/>
      <c r="B12" s="4"/>
      <c r="C12" s="4"/>
      <c r="D12" s="3"/>
    </row>
    <row r="13" spans="1:4" x14ac:dyDescent="0.25">
      <c r="A13" s="3"/>
      <c r="B13" s="4"/>
      <c r="C13" s="4"/>
      <c r="D13" s="3"/>
    </row>
    <row r="14" spans="1:4" x14ac:dyDescent="0.25">
      <c r="A14" s="3" t="s">
        <v>100</v>
      </c>
      <c r="B14" s="5"/>
      <c r="C14" s="3"/>
      <c r="D14" s="3"/>
    </row>
    <row r="15" spans="1:4" x14ac:dyDescent="0.25">
      <c r="A15" s="3"/>
      <c r="B15" s="5"/>
      <c r="C15" s="3"/>
      <c r="D15" s="3"/>
    </row>
    <row r="16" spans="1:4" x14ac:dyDescent="0.25">
      <c r="A16" s="3"/>
      <c r="B16" s="5" t="s">
        <v>101</v>
      </c>
      <c r="C16" s="3" t="s">
        <v>97</v>
      </c>
      <c r="D16" s="3"/>
    </row>
    <row r="17" spans="1:4" x14ac:dyDescent="0.25">
      <c r="A17" s="3" t="s">
        <v>102</v>
      </c>
      <c r="B17" s="78">
        <v>167</v>
      </c>
      <c r="C17" s="78">
        <v>10223</v>
      </c>
      <c r="D17" s="3"/>
    </row>
    <row r="18" spans="1:4" x14ac:dyDescent="0.25">
      <c r="A18" s="3" t="s">
        <v>103</v>
      </c>
      <c r="B18" s="78">
        <v>466</v>
      </c>
      <c r="C18" s="78">
        <v>16422</v>
      </c>
      <c r="D18" s="3"/>
    </row>
    <row r="19" spans="1:4" x14ac:dyDescent="0.25">
      <c r="A19" s="3" t="s">
        <v>42</v>
      </c>
      <c r="B19" s="78">
        <v>46</v>
      </c>
      <c r="C19" s="78">
        <v>2633</v>
      </c>
      <c r="D19" s="3"/>
    </row>
    <row r="20" spans="1:4" x14ac:dyDescent="0.25">
      <c r="A20" s="3" t="s">
        <v>78</v>
      </c>
      <c r="B20" s="79"/>
      <c r="C20" s="79"/>
      <c r="D20" s="3"/>
    </row>
    <row r="21" spans="1:4" x14ac:dyDescent="0.25">
      <c r="A21" s="3"/>
      <c r="B21" s="6"/>
      <c r="C21" s="6"/>
      <c r="D21" s="3"/>
    </row>
    <row r="22" spans="1:4" x14ac:dyDescent="0.25">
      <c r="A22" s="3"/>
      <c r="B22" s="6"/>
      <c r="C22" s="7"/>
      <c r="D22" s="3"/>
    </row>
    <row r="23" spans="1:4" x14ac:dyDescent="0.25">
      <c r="A23" s="3"/>
      <c r="B23" s="8"/>
      <c r="C23" s="8"/>
      <c r="D23" s="3"/>
    </row>
    <row r="24" spans="1:4" x14ac:dyDescent="0.25">
      <c r="A24" s="3"/>
      <c r="B24" s="6"/>
      <c r="C24" s="8"/>
      <c r="D24" s="3"/>
    </row>
    <row r="100" spans="1:3" x14ac:dyDescent="0.25">
      <c r="A100" s="23" t="s">
        <v>134</v>
      </c>
      <c r="B100" s="24"/>
      <c r="C100" s="24"/>
    </row>
    <row r="101" spans="1:3" x14ac:dyDescent="0.25">
      <c r="A101" s="24"/>
      <c r="B101" s="24"/>
      <c r="C101" s="24"/>
    </row>
    <row r="102" spans="1:3" x14ac:dyDescent="0.25">
      <c r="A102" s="24"/>
      <c r="B102" s="24"/>
      <c r="C102" s="24"/>
    </row>
    <row r="103" spans="1:3" x14ac:dyDescent="0.25">
      <c r="A103" s="24" t="s">
        <v>95</v>
      </c>
      <c r="B103" s="24"/>
      <c r="C103" s="24"/>
    </row>
    <row r="104" spans="1:3" x14ac:dyDescent="0.25">
      <c r="A104" s="24"/>
      <c r="B104" s="24"/>
      <c r="C104" s="24"/>
    </row>
    <row r="105" spans="1:3" x14ac:dyDescent="0.25">
      <c r="A105" s="24" t="s">
        <v>96</v>
      </c>
      <c r="B105" s="24"/>
      <c r="C105" s="24"/>
    </row>
    <row r="106" spans="1:3" x14ac:dyDescent="0.25">
      <c r="A106" s="24"/>
      <c r="B106" s="24"/>
      <c r="C106" s="24"/>
    </row>
    <row r="107" spans="1:3" x14ac:dyDescent="0.25">
      <c r="A107" s="23" t="s">
        <v>97</v>
      </c>
      <c r="B107" s="99">
        <v>1993</v>
      </c>
      <c r="C107" s="99">
        <v>1994</v>
      </c>
    </row>
    <row r="108" spans="1:3" x14ac:dyDescent="0.25">
      <c r="A108" s="24" t="s">
        <v>98</v>
      </c>
      <c r="B108" s="80">
        <v>7149</v>
      </c>
      <c r="C108" s="80">
        <v>6739</v>
      </c>
    </row>
    <row r="109" spans="1:3" x14ac:dyDescent="0.25">
      <c r="A109" s="24" t="s">
        <v>99</v>
      </c>
      <c r="B109" s="80">
        <v>21061</v>
      </c>
      <c r="C109" s="80">
        <v>22539</v>
      </c>
    </row>
    <row r="110" spans="1:3" x14ac:dyDescent="0.25">
      <c r="A110" s="24" t="s">
        <v>78</v>
      </c>
      <c r="B110" s="81">
        <f>SUM(B108:B109)</f>
        <v>28210</v>
      </c>
      <c r="C110" s="81">
        <f>SUM(C108:C109)</f>
        <v>29278</v>
      </c>
    </row>
    <row r="111" spans="1:3" x14ac:dyDescent="0.25">
      <c r="A111" s="24"/>
      <c r="B111" s="80"/>
      <c r="C111" s="80"/>
    </row>
    <row r="112" spans="1:3" x14ac:dyDescent="0.25">
      <c r="A112" s="24"/>
      <c r="B112" s="80"/>
      <c r="C112" s="80"/>
    </row>
    <row r="113" spans="1:3" x14ac:dyDescent="0.25">
      <c r="A113" s="24" t="s">
        <v>100</v>
      </c>
      <c r="B113" s="82"/>
      <c r="C113" s="45"/>
    </row>
    <row r="114" spans="1:3" x14ac:dyDescent="0.25">
      <c r="A114" s="24"/>
      <c r="B114" s="82"/>
      <c r="C114" s="45"/>
    </row>
    <row r="115" spans="1:3" x14ac:dyDescent="0.25">
      <c r="A115" s="24"/>
      <c r="B115" s="82" t="s">
        <v>101</v>
      </c>
      <c r="C115" s="45" t="s">
        <v>97</v>
      </c>
    </row>
    <row r="116" spans="1:3" x14ac:dyDescent="0.25">
      <c r="A116" s="24" t="s">
        <v>102</v>
      </c>
      <c r="B116" s="44">
        <v>167</v>
      </c>
      <c r="C116" s="44">
        <v>10223</v>
      </c>
    </row>
    <row r="117" spans="1:3" x14ac:dyDescent="0.25">
      <c r="A117" s="24" t="s">
        <v>103</v>
      </c>
      <c r="B117" s="44">
        <v>466</v>
      </c>
      <c r="C117" s="44">
        <v>16422</v>
      </c>
    </row>
    <row r="118" spans="1:3" x14ac:dyDescent="0.25">
      <c r="A118" s="24" t="s">
        <v>42</v>
      </c>
      <c r="B118" s="44">
        <v>46</v>
      </c>
      <c r="C118" s="44">
        <v>2633</v>
      </c>
    </row>
    <row r="119" spans="1:3" x14ac:dyDescent="0.25">
      <c r="A119" s="24" t="s">
        <v>78</v>
      </c>
      <c r="B119" s="83">
        <f>SUM(B116:B118)</f>
        <v>679</v>
      </c>
      <c r="C119" s="83">
        <f>SUM(C116:C118)</f>
        <v>29278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4294967292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13"/>
  <sheetViews>
    <sheetView workbookViewId="0"/>
  </sheetViews>
  <sheetFormatPr baseColWidth="10" defaultColWidth="11.54296875" defaultRowHeight="13.8" x14ac:dyDescent="0.25"/>
  <cols>
    <col min="1" max="1" width="12.453125" style="13" customWidth="1"/>
    <col min="2" max="4" width="12" style="13" bestFit="1" customWidth="1"/>
    <col min="5" max="16384" width="11.54296875" style="13"/>
  </cols>
  <sheetData>
    <row r="1" spans="1:8" x14ac:dyDescent="0.25">
      <c r="A1" s="12" t="s">
        <v>43</v>
      </c>
    </row>
    <row r="5" spans="1:8" x14ac:dyDescent="0.25">
      <c r="A5" s="50"/>
      <c r="B5" s="51" t="s">
        <v>121</v>
      </c>
      <c r="C5" s="51" t="s">
        <v>122</v>
      </c>
      <c r="D5" s="51" t="s">
        <v>123</v>
      </c>
      <c r="E5" s="14"/>
      <c r="F5" s="14"/>
      <c r="G5" s="14"/>
      <c r="H5" s="14"/>
    </row>
    <row r="6" spans="1:8" x14ac:dyDescent="0.25">
      <c r="A6" s="50"/>
      <c r="B6" s="73">
        <v>89899</v>
      </c>
      <c r="C6" s="73">
        <v>11111</v>
      </c>
      <c r="D6" s="73">
        <v>93232</v>
      </c>
    </row>
    <row r="7" spans="1:8" x14ac:dyDescent="0.25">
      <c r="A7" s="50"/>
      <c r="B7" s="73">
        <v>74656</v>
      </c>
      <c r="C7" s="73">
        <v>43324</v>
      </c>
      <c r="D7" s="73">
        <v>87889</v>
      </c>
    </row>
    <row r="8" spans="1:8" x14ac:dyDescent="0.25">
      <c r="A8" s="50"/>
      <c r="B8" s="73">
        <v>16434</v>
      </c>
      <c r="C8" s="73">
        <v>68567</v>
      </c>
      <c r="D8" s="73">
        <v>32311</v>
      </c>
    </row>
    <row r="9" spans="1:8" x14ac:dyDescent="0.25">
      <c r="A9" s="50"/>
      <c r="B9" s="73">
        <v>43421</v>
      </c>
      <c r="C9" s="73">
        <v>64556</v>
      </c>
      <c r="D9" s="73">
        <v>13324</v>
      </c>
    </row>
    <row r="10" spans="1:8" x14ac:dyDescent="0.25">
      <c r="A10" s="50"/>
      <c r="B10" s="73">
        <v>93333</v>
      </c>
      <c r="C10" s="73">
        <v>97875</v>
      </c>
      <c r="D10" s="73">
        <v>87888</v>
      </c>
    </row>
    <row r="11" spans="1:8" x14ac:dyDescent="0.25">
      <c r="A11" s="50"/>
      <c r="B11" s="73">
        <v>23989</v>
      </c>
      <c r="C11" s="73">
        <v>34450</v>
      </c>
      <c r="D11" s="73">
        <v>90901</v>
      </c>
    </row>
    <row r="12" spans="1:8" x14ac:dyDescent="0.25">
      <c r="A12" s="50"/>
      <c r="B12" s="74"/>
      <c r="C12" s="74"/>
      <c r="D12" s="74"/>
    </row>
    <row r="13" spans="1:8" x14ac:dyDescent="0.25">
      <c r="A13" s="52" t="s">
        <v>78</v>
      </c>
      <c r="B13" s="75"/>
      <c r="C13" s="75"/>
      <c r="D13" s="75"/>
    </row>
    <row r="14" spans="1:8" x14ac:dyDescent="0.25">
      <c r="A14" s="52" t="s">
        <v>81</v>
      </c>
      <c r="B14" s="75"/>
      <c r="C14" s="75"/>
      <c r="D14" s="75"/>
    </row>
    <row r="100" spans="1:4" x14ac:dyDescent="0.25">
      <c r="A100" s="41" t="s">
        <v>43</v>
      </c>
      <c r="B100" s="42"/>
      <c r="C100" s="42"/>
      <c r="D100" s="42"/>
    </row>
    <row r="101" spans="1:4" x14ac:dyDescent="0.25">
      <c r="A101" s="42"/>
      <c r="B101" s="42"/>
      <c r="C101" s="42"/>
      <c r="D101" s="42"/>
    </row>
    <row r="102" spans="1:4" x14ac:dyDescent="0.25">
      <c r="A102" s="42"/>
      <c r="B102" s="42"/>
      <c r="C102" s="42"/>
      <c r="D102" s="42"/>
    </row>
    <row r="103" spans="1:4" x14ac:dyDescent="0.25">
      <c r="A103" s="42"/>
      <c r="B103" s="42"/>
      <c r="C103" s="42"/>
      <c r="D103" s="42"/>
    </row>
    <row r="104" spans="1:4" x14ac:dyDescent="0.25">
      <c r="A104" s="32"/>
      <c r="B104" s="53" t="s">
        <v>121</v>
      </c>
      <c r="C104" s="53" t="s">
        <v>122</v>
      </c>
      <c r="D104" s="53" t="s">
        <v>123</v>
      </c>
    </row>
    <row r="105" spans="1:4" x14ac:dyDescent="0.25">
      <c r="A105" s="32"/>
      <c r="B105" s="54">
        <v>89899</v>
      </c>
      <c r="C105" s="54">
        <v>11111</v>
      </c>
      <c r="D105" s="54">
        <v>93232</v>
      </c>
    </row>
    <row r="106" spans="1:4" x14ac:dyDescent="0.25">
      <c r="A106" s="32"/>
      <c r="B106" s="54">
        <v>74656</v>
      </c>
      <c r="C106" s="54">
        <v>43324</v>
      </c>
      <c r="D106" s="54">
        <v>87889</v>
      </c>
    </row>
    <row r="107" spans="1:4" x14ac:dyDescent="0.25">
      <c r="A107" s="32"/>
      <c r="B107" s="54">
        <v>16434</v>
      </c>
      <c r="C107" s="54">
        <v>68567</v>
      </c>
      <c r="D107" s="54">
        <v>32311</v>
      </c>
    </row>
    <row r="108" spans="1:4" x14ac:dyDescent="0.25">
      <c r="A108" s="32"/>
      <c r="B108" s="54">
        <v>43421</v>
      </c>
      <c r="C108" s="54">
        <v>64556</v>
      </c>
      <c r="D108" s="54">
        <v>13324</v>
      </c>
    </row>
    <row r="109" spans="1:4" x14ac:dyDescent="0.25">
      <c r="A109" s="32"/>
      <c r="B109" s="54">
        <v>93333</v>
      </c>
      <c r="C109" s="54">
        <v>97875</v>
      </c>
      <c r="D109" s="54">
        <v>87888</v>
      </c>
    </row>
    <row r="110" spans="1:4" x14ac:dyDescent="0.25">
      <c r="A110" s="32"/>
      <c r="B110" s="54">
        <v>23989</v>
      </c>
      <c r="C110" s="54">
        <v>34450</v>
      </c>
      <c r="D110" s="54">
        <v>90901</v>
      </c>
    </row>
    <row r="111" spans="1:4" x14ac:dyDescent="0.25">
      <c r="A111" s="32"/>
      <c r="B111" s="55"/>
      <c r="C111" s="55"/>
      <c r="D111" s="55"/>
    </row>
    <row r="112" spans="1:4" x14ac:dyDescent="0.25">
      <c r="A112" s="31" t="s">
        <v>78</v>
      </c>
      <c r="B112" s="55">
        <f>SUM(B105:B111)</f>
        <v>341732</v>
      </c>
      <c r="C112" s="55">
        <f>SUM(C105:C111)</f>
        <v>319883</v>
      </c>
      <c r="D112" s="55">
        <f>SUM(D105:D111)</f>
        <v>405545</v>
      </c>
    </row>
    <row r="113" spans="1:4" x14ac:dyDescent="0.25">
      <c r="A113" s="31" t="s">
        <v>81</v>
      </c>
      <c r="B113" s="56">
        <f>AVERAGE(B105:B110)</f>
        <v>56955.333333333336</v>
      </c>
      <c r="C113" s="56">
        <f>AVERAGE(C105:C110)</f>
        <v>53313.833333333336</v>
      </c>
      <c r="D113" s="56">
        <f>AVERAGE(D105:D110)</f>
        <v>67590.833333333328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4294967292" verticalDpi="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21"/>
  <sheetViews>
    <sheetView workbookViewId="0"/>
  </sheetViews>
  <sheetFormatPr baseColWidth="10" defaultColWidth="11.54296875" defaultRowHeight="13.8" x14ac:dyDescent="0.25"/>
  <cols>
    <col min="1" max="1" width="19" style="2" bestFit="1" customWidth="1"/>
    <col min="2" max="5" width="11.54296875" style="85"/>
    <col min="6" max="16384" width="11.54296875" style="2"/>
  </cols>
  <sheetData>
    <row r="1" spans="1:5" x14ac:dyDescent="0.25">
      <c r="A1" s="1" t="s">
        <v>43</v>
      </c>
    </row>
    <row r="9" spans="1:5" x14ac:dyDescent="0.25">
      <c r="A9" s="11" t="s">
        <v>70</v>
      </c>
      <c r="B9" s="86">
        <v>45000</v>
      </c>
      <c r="C9" s="86">
        <v>52500</v>
      </c>
      <c r="D9" s="86">
        <v>64544</v>
      </c>
      <c r="E9" s="86">
        <v>43451</v>
      </c>
    </row>
    <row r="10" spans="1:5" x14ac:dyDescent="0.25">
      <c r="A10" s="11" t="s">
        <v>71</v>
      </c>
      <c r="B10" s="86">
        <v>34565</v>
      </c>
      <c r="C10" s="86">
        <v>66570</v>
      </c>
      <c r="D10" s="86">
        <v>78780</v>
      </c>
      <c r="E10" s="86">
        <v>89000</v>
      </c>
    </row>
    <row r="11" spans="1:5" x14ac:dyDescent="0.25">
      <c r="A11" s="11" t="s">
        <v>72</v>
      </c>
      <c r="B11" s="86">
        <v>33000</v>
      </c>
      <c r="C11" s="86">
        <v>55230</v>
      </c>
      <c r="D11" s="86">
        <v>63540</v>
      </c>
      <c r="E11" s="86">
        <v>20000</v>
      </c>
    </row>
    <row r="12" spans="1:5" x14ac:dyDescent="0.25">
      <c r="A12" s="11" t="s">
        <v>73</v>
      </c>
      <c r="B12" s="86">
        <v>21890</v>
      </c>
      <c r="C12" s="86">
        <v>99900</v>
      </c>
      <c r="D12" s="86">
        <v>5452</v>
      </c>
      <c r="E12" s="86">
        <v>43453</v>
      </c>
    </row>
    <row r="13" spans="1:5" x14ac:dyDescent="0.25">
      <c r="A13" s="11" t="s">
        <v>74</v>
      </c>
      <c r="B13" s="86">
        <v>34520</v>
      </c>
      <c r="C13" s="86">
        <v>3128</v>
      </c>
      <c r="D13" s="86">
        <v>98568</v>
      </c>
      <c r="E13" s="86">
        <v>51980</v>
      </c>
    </row>
    <row r="14" spans="1:5" x14ac:dyDescent="0.25">
      <c r="A14" s="11" t="s">
        <v>75</v>
      </c>
      <c r="B14" s="86">
        <v>34990</v>
      </c>
      <c r="C14" s="86">
        <v>63535</v>
      </c>
      <c r="D14" s="86">
        <v>66666</v>
      </c>
      <c r="E14" s="86">
        <v>8546</v>
      </c>
    </row>
    <row r="15" spans="1:5" x14ac:dyDescent="0.25">
      <c r="A15" s="11" t="s">
        <v>76</v>
      </c>
      <c r="B15" s="86">
        <v>99000</v>
      </c>
      <c r="C15" s="86">
        <v>87860</v>
      </c>
      <c r="D15" s="86">
        <v>21233</v>
      </c>
      <c r="E15" s="86">
        <v>90000</v>
      </c>
    </row>
    <row r="16" spans="1:5" x14ac:dyDescent="0.25">
      <c r="A16" s="11" t="s">
        <v>77</v>
      </c>
      <c r="B16" s="86">
        <v>6784</v>
      </c>
      <c r="C16" s="86">
        <v>43211</v>
      </c>
      <c r="D16" s="86">
        <v>11111</v>
      </c>
      <c r="E16" s="86">
        <v>75680</v>
      </c>
    </row>
    <row r="17" spans="1:5" x14ac:dyDescent="0.25">
      <c r="A17" s="11"/>
    </row>
    <row r="18" spans="1:5" x14ac:dyDescent="0.25">
      <c r="A18" s="11" t="s">
        <v>78</v>
      </c>
      <c r="B18" s="87"/>
      <c r="C18" s="87"/>
      <c r="D18" s="87"/>
      <c r="E18" s="87"/>
    </row>
    <row r="19" spans="1:5" x14ac:dyDescent="0.25">
      <c r="A19" s="11"/>
    </row>
    <row r="20" spans="1:5" x14ac:dyDescent="0.25">
      <c r="A20" s="11" t="s">
        <v>79</v>
      </c>
      <c r="B20" s="87"/>
      <c r="C20" s="87"/>
      <c r="D20" s="87"/>
      <c r="E20" s="87"/>
    </row>
    <row r="21" spans="1:5" x14ac:dyDescent="0.25">
      <c r="A21" s="11" t="s">
        <v>80</v>
      </c>
      <c r="B21" s="87"/>
      <c r="C21" s="87"/>
      <c r="D21" s="87"/>
      <c r="E21" s="87"/>
    </row>
    <row r="22" spans="1:5" x14ac:dyDescent="0.25">
      <c r="A22" s="11" t="s">
        <v>81</v>
      </c>
      <c r="B22" s="87"/>
      <c r="C22" s="87"/>
      <c r="D22" s="87"/>
      <c r="E22" s="87"/>
    </row>
    <row r="100" spans="1:5" x14ac:dyDescent="0.25">
      <c r="A100" s="23" t="s">
        <v>43</v>
      </c>
      <c r="B100" s="45"/>
      <c r="C100" s="45"/>
      <c r="D100" s="45"/>
      <c r="E100" s="45"/>
    </row>
    <row r="101" spans="1:5" x14ac:dyDescent="0.25">
      <c r="A101" s="24"/>
      <c r="B101" s="45"/>
      <c r="C101" s="45"/>
      <c r="D101" s="45"/>
      <c r="E101" s="45"/>
    </row>
    <row r="102" spans="1:5" x14ac:dyDescent="0.25">
      <c r="A102" s="24"/>
      <c r="B102" s="45"/>
      <c r="C102" s="45"/>
      <c r="D102" s="45"/>
      <c r="E102" s="45"/>
    </row>
    <row r="103" spans="1:5" x14ac:dyDescent="0.25">
      <c r="A103" s="24"/>
      <c r="B103" s="45"/>
      <c r="C103" s="45"/>
      <c r="D103" s="45"/>
      <c r="E103" s="45"/>
    </row>
    <row r="104" spans="1:5" x14ac:dyDescent="0.25">
      <c r="A104" s="24"/>
      <c r="B104" s="45"/>
      <c r="C104" s="45"/>
      <c r="D104" s="45"/>
      <c r="E104" s="45"/>
    </row>
    <row r="105" spans="1:5" x14ac:dyDescent="0.25">
      <c r="A105" s="24"/>
      <c r="B105" s="45"/>
      <c r="C105" s="45"/>
      <c r="D105" s="45"/>
      <c r="E105" s="45"/>
    </row>
    <row r="106" spans="1:5" x14ac:dyDescent="0.25">
      <c r="A106" s="24"/>
      <c r="B106" s="45"/>
      <c r="C106" s="45"/>
      <c r="D106" s="45"/>
      <c r="E106" s="45"/>
    </row>
    <row r="107" spans="1:5" x14ac:dyDescent="0.25">
      <c r="A107" s="24"/>
      <c r="B107" s="45"/>
      <c r="C107" s="45"/>
      <c r="D107" s="45"/>
      <c r="E107" s="45"/>
    </row>
    <row r="108" spans="1:5" x14ac:dyDescent="0.25">
      <c r="A108" s="29" t="s">
        <v>70</v>
      </c>
      <c r="B108" s="46">
        <v>45000</v>
      </c>
      <c r="C108" s="46">
        <v>52500</v>
      </c>
      <c r="D108" s="46">
        <v>64544</v>
      </c>
      <c r="E108" s="46">
        <v>43451</v>
      </c>
    </row>
    <row r="109" spans="1:5" x14ac:dyDescent="0.25">
      <c r="A109" s="29" t="s">
        <v>71</v>
      </c>
      <c r="B109" s="46">
        <v>34565</v>
      </c>
      <c r="C109" s="46">
        <v>66570</v>
      </c>
      <c r="D109" s="46">
        <v>78780</v>
      </c>
      <c r="E109" s="46">
        <v>89000</v>
      </c>
    </row>
    <row r="110" spans="1:5" x14ac:dyDescent="0.25">
      <c r="A110" s="29" t="s">
        <v>72</v>
      </c>
      <c r="B110" s="46">
        <v>33000</v>
      </c>
      <c r="C110" s="46">
        <v>55230</v>
      </c>
      <c r="D110" s="46">
        <v>63540</v>
      </c>
      <c r="E110" s="46">
        <v>20000</v>
      </c>
    </row>
    <row r="111" spans="1:5" x14ac:dyDescent="0.25">
      <c r="A111" s="29" t="s">
        <v>73</v>
      </c>
      <c r="B111" s="46">
        <v>21890</v>
      </c>
      <c r="C111" s="46">
        <v>99900</v>
      </c>
      <c r="D111" s="46">
        <v>5452</v>
      </c>
      <c r="E111" s="46">
        <v>43453</v>
      </c>
    </row>
    <row r="112" spans="1:5" x14ac:dyDescent="0.25">
      <c r="A112" s="29" t="s">
        <v>74</v>
      </c>
      <c r="B112" s="46">
        <v>34520</v>
      </c>
      <c r="C112" s="46">
        <v>3128</v>
      </c>
      <c r="D112" s="46">
        <v>98568</v>
      </c>
      <c r="E112" s="46">
        <v>51980</v>
      </c>
    </row>
    <row r="113" spans="1:5" x14ac:dyDescent="0.25">
      <c r="A113" s="29" t="s">
        <v>75</v>
      </c>
      <c r="B113" s="46">
        <v>34990</v>
      </c>
      <c r="C113" s="46">
        <v>63535</v>
      </c>
      <c r="D113" s="46">
        <v>66666</v>
      </c>
      <c r="E113" s="46">
        <v>8546</v>
      </c>
    </row>
    <row r="114" spans="1:5" x14ac:dyDescent="0.25">
      <c r="A114" s="29" t="s">
        <v>76</v>
      </c>
      <c r="B114" s="46">
        <v>99000</v>
      </c>
      <c r="C114" s="46">
        <v>87860</v>
      </c>
      <c r="D114" s="46">
        <v>21233</v>
      </c>
      <c r="E114" s="46">
        <v>90000</v>
      </c>
    </row>
    <row r="115" spans="1:5" x14ac:dyDescent="0.25">
      <c r="A115" s="29" t="s">
        <v>77</v>
      </c>
      <c r="B115" s="46">
        <v>6784</v>
      </c>
      <c r="C115" s="46">
        <v>43211</v>
      </c>
      <c r="D115" s="46">
        <v>11111</v>
      </c>
      <c r="E115" s="46">
        <v>75680</v>
      </c>
    </row>
    <row r="116" spans="1:5" x14ac:dyDescent="0.25">
      <c r="A116" s="29"/>
      <c r="B116" s="45"/>
      <c r="C116" s="45"/>
      <c r="D116" s="45"/>
      <c r="E116" s="45"/>
    </row>
    <row r="117" spans="1:5" x14ac:dyDescent="0.25">
      <c r="A117" s="29" t="s">
        <v>78</v>
      </c>
      <c r="B117" s="45">
        <f>SUM(B108:B116)</f>
        <v>309749</v>
      </c>
      <c r="C117" s="45">
        <f>SUM(C108:C116)</f>
        <v>471934</v>
      </c>
      <c r="D117" s="45">
        <f>SUM(D108:D116)</f>
        <v>409894</v>
      </c>
      <c r="E117" s="45">
        <f>SUM(E108:E116)</f>
        <v>422110</v>
      </c>
    </row>
    <row r="118" spans="1:5" x14ac:dyDescent="0.25">
      <c r="A118" s="29"/>
      <c r="B118" s="45"/>
      <c r="C118" s="45"/>
      <c r="D118" s="45"/>
      <c r="E118" s="45"/>
    </row>
    <row r="119" spans="1:5" x14ac:dyDescent="0.25">
      <c r="A119" s="29" t="s">
        <v>79</v>
      </c>
      <c r="B119" s="57">
        <f>MIN(B108:B115)</f>
        <v>6784</v>
      </c>
      <c r="C119" s="57">
        <f>MIN(C108:C115)</f>
        <v>3128</v>
      </c>
      <c r="D119" s="57">
        <f>MIN(D108:D115)</f>
        <v>5452</v>
      </c>
      <c r="E119" s="57">
        <f>MIN(E108:E115)</f>
        <v>8546</v>
      </c>
    </row>
    <row r="120" spans="1:5" x14ac:dyDescent="0.25">
      <c r="A120" s="29" t="s">
        <v>80</v>
      </c>
      <c r="B120" s="57">
        <f>MAX(B108:B115)</f>
        <v>99000</v>
      </c>
      <c r="C120" s="57">
        <f>MAX(C108:C115)</f>
        <v>99900</v>
      </c>
      <c r="D120" s="57">
        <f>MAX(D108:D115)</f>
        <v>98568</v>
      </c>
      <c r="E120" s="57">
        <f>MAX(E108:E115)</f>
        <v>90000</v>
      </c>
    </row>
    <row r="121" spans="1:5" x14ac:dyDescent="0.25">
      <c r="A121" s="29" t="s">
        <v>81</v>
      </c>
      <c r="B121" s="57">
        <f>AVERAGE(B108:B115)</f>
        <v>38718.625</v>
      </c>
      <c r="C121" s="57">
        <f>AVERAGE(C108:C115)</f>
        <v>58991.75</v>
      </c>
      <c r="D121" s="57">
        <f>AVERAGE(D108:D115)</f>
        <v>51236.75</v>
      </c>
      <c r="E121" s="57">
        <f>AVERAGE(E108:E115)</f>
        <v>52763.75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49"/>
  <sheetViews>
    <sheetView workbookViewId="0"/>
  </sheetViews>
  <sheetFormatPr baseColWidth="10" defaultColWidth="11.54296875" defaultRowHeight="13.8" x14ac:dyDescent="0.25"/>
  <cols>
    <col min="1" max="1" width="11.54296875" style="9"/>
    <col min="2" max="3" width="11.54296875" style="86"/>
    <col min="4" max="4" width="13.36328125" style="100" customWidth="1"/>
    <col min="5" max="5" width="11.54296875" style="101"/>
    <col min="6" max="16384" width="11.54296875" style="9"/>
  </cols>
  <sheetData>
    <row r="1" spans="1:5" x14ac:dyDescent="0.25">
      <c r="A1" s="12" t="s">
        <v>43</v>
      </c>
    </row>
    <row r="7" spans="1:5" x14ac:dyDescent="0.25">
      <c r="A7" s="15"/>
      <c r="B7" s="89"/>
      <c r="C7" s="89"/>
      <c r="D7" s="109" t="s">
        <v>119</v>
      </c>
      <c r="E7" s="109"/>
    </row>
    <row r="8" spans="1:5" ht="14.4" thickBot="1" x14ac:dyDescent="0.3">
      <c r="A8" s="16" t="s">
        <v>146</v>
      </c>
      <c r="B8" s="111">
        <v>1996</v>
      </c>
      <c r="C8" s="16">
        <v>1997</v>
      </c>
      <c r="D8" s="102" t="s">
        <v>120</v>
      </c>
      <c r="E8" s="103" t="s">
        <v>137</v>
      </c>
    </row>
    <row r="9" spans="1:5" x14ac:dyDescent="0.25">
      <c r="A9" s="3" t="s">
        <v>0</v>
      </c>
      <c r="B9" s="78">
        <v>75730</v>
      </c>
      <c r="C9" s="90">
        <v>85606</v>
      </c>
    </row>
    <row r="10" spans="1:5" x14ac:dyDescent="0.25">
      <c r="A10" s="3" t="s">
        <v>1</v>
      </c>
      <c r="B10" s="78">
        <v>31553</v>
      </c>
      <c r="C10" s="90">
        <v>33541</v>
      </c>
    </row>
    <row r="11" spans="1:5" x14ac:dyDescent="0.25">
      <c r="A11" s="3" t="s">
        <v>2</v>
      </c>
      <c r="B11" s="78">
        <v>74841</v>
      </c>
      <c r="C11" s="90">
        <v>74721</v>
      </c>
    </row>
    <row r="12" spans="1:5" x14ac:dyDescent="0.25">
      <c r="A12" s="3" t="s">
        <v>3</v>
      </c>
      <c r="B12" s="78">
        <v>1354</v>
      </c>
      <c r="C12" s="90">
        <v>2163</v>
      </c>
    </row>
    <row r="13" spans="1:5" x14ac:dyDescent="0.25">
      <c r="A13" s="3" t="s">
        <v>4</v>
      </c>
      <c r="B13" s="78">
        <v>31659</v>
      </c>
      <c r="C13" s="90">
        <v>34038</v>
      </c>
    </row>
    <row r="14" spans="1:5" x14ac:dyDescent="0.25">
      <c r="A14" s="3" t="s">
        <v>5</v>
      </c>
      <c r="B14" s="78">
        <v>52280</v>
      </c>
      <c r="C14" s="90">
        <v>51079</v>
      </c>
    </row>
    <row r="15" spans="1:5" x14ac:dyDescent="0.25">
      <c r="A15" s="3" t="s">
        <v>6</v>
      </c>
      <c r="B15" s="78">
        <v>3599</v>
      </c>
      <c r="C15" s="90">
        <v>4194</v>
      </c>
    </row>
    <row r="16" spans="1:5" x14ac:dyDescent="0.25">
      <c r="A16" s="3" t="s">
        <v>7</v>
      </c>
      <c r="B16" s="78">
        <v>9062</v>
      </c>
      <c r="C16" s="90">
        <v>11629</v>
      </c>
    </row>
    <row r="17" spans="1:3" x14ac:dyDescent="0.25">
      <c r="A17" s="3" t="s">
        <v>8</v>
      </c>
      <c r="B17" s="78">
        <v>5831</v>
      </c>
      <c r="C17" s="90">
        <v>5400</v>
      </c>
    </row>
    <row r="18" spans="1:3" x14ac:dyDescent="0.25">
      <c r="A18" s="3" t="s">
        <v>9</v>
      </c>
      <c r="B18" s="78">
        <v>249093</v>
      </c>
      <c r="C18" s="90">
        <v>263926</v>
      </c>
    </row>
    <row r="19" spans="1:3" x14ac:dyDescent="0.25">
      <c r="A19" s="3" t="s">
        <v>10</v>
      </c>
      <c r="B19" s="78">
        <v>67853</v>
      </c>
      <c r="C19" s="91">
        <v>65718</v>
      </c>
    </row>
    <row r="20" spans="1:3" x14ac:dyDescent="0.25">
      <c r="A20" s="3" t="s">
        <v>11</v>
      </c>
      <c r="B20" s="92">
        <v>39688</v>
      </c>
      <c r="C20" s="93">
        <v>40803</v>
      </c>
    </row>
    <row r="21" spans="1:3" x14ac:dyDescent="0.25">
      <c r="A21" s="3" t="s">
        <v>12</v>
      </c>
      <c r="B21" s="78">
        <v>35141</v>
      </c>
      <c r="C21" s="93">
        <v>37504</v>
      </c>
    </row>
    <row r="22" spans="1:3" x14ac:dyDescent="0.25">
      <c r="A22" s="3" t="s">
        <v>13</v>
      </c>
      <c r="B22" s="78">
        <v>11475</v>
      </c>
      <c r="C22" s="93">
        <v>12657</v>
      </c>
    </row>
    <row r="23" spans="1:3" x14ac:dyDescent="0.25">
      <c r="A23" s="3" t="s">
        <v>14</v>
      </c>
      <c r="B23" s="78">
        <v>14238</v>
      </c>
      <c r="C23" s="93">
        <v>15204</v>
      </c>
    </row>
    <row r="24" spans="1:3" x14ac:dyDescent="0.25">
      <c r="A24" s="3" t="s">
        <v>15</v>
      </c>
      <c r="B24" s="78">
        <v>23055</v>
      </c>
      <c r="C24" s="93">
        <v>18904</v>
      </c>
    </row>
    <row r="25" spans="1:3" x14ac:dyDescent="0.25">
      <c r="A25" s="3" t="s">
        <v>16</v>
      </c>
      <c r="B25" s="78">
        <v>412479</v>
      </c>
      <c r="C25" s="93">
        <v>450317</v>
      </c>
    </row>
    <row r="26" spans="1:3" x14ac:dyDescent="0.25">
      <c r="A26" s="3" t="s">
        <v>17</v>
      </c>
      <c r="B26" s="78">
        <v>12868</v>
      </c>
      <c r="C26" s="93">
        <v>13133</v>
      </c>
    </row>
    <row r="27" spans="1:3" x14ac:dyDescent="0.25">
      <c r="A27" s="3" t="s">
        <v>18</v>
      </c>
      <c r="B27" s="78">
        <v>65769</v>
      </c>
      <c r="C27" s="93">
        <v>66080</v>
      </c>
    </row>
    <row r="28" spans="1:3" x14ac:dyDescent="0.25">
      <c r="A28" s="3" t="s">
        <v>19</v>
      </c>
      <c r="B28" s="78">
        <v>10900</v>
      </c>
      <c r="C28" s="93">
        <v>12173</v>
      </c>
    </row>
    <row r="29" spans="1:3" x14ac:dyDescent="0.25">
      <c r="A29" s="3" t="s">
        <v>20</v>
      </c>
      <c r="B29" s="78">
        <v>13969</v>
      </c>
      <c r="C29" s="93">
        <v>11630</v>
      </c>
    </row>
    <row r="30" spans="1:3" x14ac:dyDescent="0.25">
      <c r="A30" s="3" t="s">
        <v>21</v>
      </c>
      <c r="B30" s="78">
        <v>25101</v>
      </c>
      <c r="C30" s="90">
        <v>28505</v>
      </c>
    </row>
    <row r="31" spans="1:3" x14ac:dyDescent="0.25">
      <c r="A31" s="3" t="s">
        <v>22</v>
      </c>
      <c r="B31" s="92">
        <v>14228</v>
      </c>
      <c r="C31" s="90">
        <v>14010</v>
      </c>
    </row>
    <row r="32" spans="1:3" x14ac:dyDescent="0.25">
      <c r="A32" s="3" t="s">
        <v>23</v>
      </c>
      <c r="B32" s="92">
        <v>46214</v>
      </c>
      <c r="C32" s="90">
        <v>43791</v>
      </c>
    </row>
    <row r="33" spans="1:3" x14ac:dyDescent="0.25">
      <c r="A33" s="3" t="s">
        <v>24</v>
      </c>
      <c r="B33" s="92">
        <v>56006</v>
      </c>
      <c r="C33" s="93">
        <v>62123</v>
      </c>
    </row>
    <row r="34" spans="1:3" x14ac:dyDescent="0.25">
      <c r="A34" s="3" t="s">
        <v>25</v>
      </c>
      <c r="B34" s="78">
        <v>26238</v>
      </c>
      <c r="C34" s="93">
        <v>27014</v>
      </c>
    </row>
    <row r="35" spans="1:3" x14ac:dyDescent="0.25">
      <c r="A35" s="3" t="s">
        <v>26</v>
      </c>
      <c r="B35" s="78">
        <v>33332</v>
      </c>
      <c r="C35" s="90">
        <v>39141</v>
      </c>
    </row>
    <row r="36" spans="1:3" x14ac:dyDescent="0.25">
      <c r="A36" s="3" t="s">
        <v>27</v>
      </c>
      <c r="B36" s="78">
        <v>7328</v>
      </c>
      <c r="C36" s="90">
        <v>3770</v>
      </c>
    </row>
    <row r="37" spans="1:3" x14ac:dyDescent="0.25">
      <c r="A37" s="3" t="s">
        <v>28</v>
      </c>
      <c r="B37" s="78">
        <v>6519</v>
      </c>
      <c r="C37" s="90">
        <v>5785</v>
      </c>
    </row>
    <row r="38" spans="1:3" x14ac:dyDescent="0.25">
      <c r="A38" s="3" t="s">
        <v>29</v>
      </c>
      <c r="B38" s="78">
        <v>18488</v>
      </c>
      <c r="C38" s="90">
        <v>19452</v>
      </c>
    </row>
    <row r="39" spans="1:3" x14ac:dyDescent="0.25">
      <c r="A39" s="3" t="s">
        <v>30</v>
      </c>
      <c r="B39" s="78">
        <v>48289</v>
      </c>
      <c r="C39" s="90">
        <v>44458</v>
      </c>
    </row>
    <row r="40" spans="1:3" x14ac:dyDescent="0.25">
      <c r="A40" s="3" t="s">
        <v>31</v>
      </c>
      <c r="B40" s="78">
        <v>9690</v>
      </c>
      <c r="C40" s="90">
        <v>10286</v>
      </c>
    </row>
    <row r="41" spans="1:3" x14ac:dyDescent="0.25">
      <c r="A41" s="3" t="s">
        <v>32</v>
      </c>
      <c r="B41" s="78">
        <v>21670</v>
      </c>
      <c r="C41" s="90">
        <v>21244</v>
      </c>
    </row>
    <row r="42" spans="1:3" x14ac:dyDescent="0.25">
      <c r="A42" s="3" t="s">
        <v>33</v>
      </c>
      <c r="B42" s="78">
        <v>15179</v>
      </c>
      <c r="C42" s="90">
        <v>15234</v>
      </c>
    </row>
    <row r="43" spans="1:3" x14ac:dyDescent="0.25">
      <c r="A43" s="3" t="s">
        <v>34</v>
      </c>
      <c r="B43" s="78">
        <v>29101</v>
      </c>
      <c r="C43" s="90">
        <v>30954</v>
      </c>
    </row>
    <row r="44" spans="1:3" x14ac:dyDescent="0.25">
      <c r="A44" s="3" t="s">
        <v>35</v>
      </c>
      <c r="B44" s="78">
        <v>1544</v>
      </c>
      <c r="C44" s="90">
        <v>1618</v>
      </c>
    </row>
    <row r="45" spans="1:3" x14ac:dyDescent="0.25">
      <c r="A45" s="3" t="s">
        <v>36</v>
      </c>
      <c r="B45" s="78">
        <v>4934</v>
      </c>
      <c r="C45" s="90">
        <v>5451</v>
      </c>
    </row>
    <row r="46" spans="1:3" x14ac:dyDescent="0.25">
      <c r="A46" s="3" t="s">
        <v>37</v>
      </c>
      <c r="B46" s="78">
        <v>54728</v>
      </c>
      <c r="C46" s="90">
        <v>55995</v>
      </c>
    </row>
    <row r="47" spans="1:3" x14ac:dyDescent="0.25">
      <c r="A47" s="3" t="s">
        <v>38</v>
      </c>
      <c r="B47" s="78">
        <v>120405</v>
      </c>
      <c r="C47" s="90">
        <v>114752</v>
      </c>
    </row>
    <row r="48" spans="1:3" x14ac:dyDescent="0.25">
      <c r="A48" s="3" t="s">
        <v>39</v>
      </c>
      <c r="B48" s="78">
        <v>141854</v>
      </c>
      <c r="C48" s="90">
        <v>144948</v>
      </c>
    </row>
    <row r="49" spans="1:3" x14ac:dyDescent="0.25">
      <c r="A49" s="3" t="s">
        <v>40</v>
      </c>
      <c r="B49" s="78">
        <v>70830</v>
      </c>
      <c r="C49" s="90">
        <v>74208</v>
      </c>
    </row>
    <row r="50" spans="1:3" x14ac:dyDescent="0.25">
      <c r="A50" s="3" t="s">
        <v>41</v>
      </c>
      <c r="B50" s="78">
        <v>9773</v>
      </c>
      <c r="C50" s="90">
        <v>9211</v>
      </c>
    </row>
    <row r="100" spans="1:5" x14ac:dyDescent="0.25">
      <c r="A100" s="41" t="s">
        <v>43</v>
      </c>
      <c r="B100" s="46"/>
      <c r="C100" s="46"/>
      <c r="D100" s="104"/>
      <c r="E100" s="105"/>
    </row>
    <row r="101" spans="1:5" x14ac:dyDescent="0.25">
      <c r="A101" s="42"/>
      <c r="B101" s="46"/>
      <c r="C101" s="46"/>
      <c r="D101" s="104"/>
      <c r="E101" s="105"/>
    </row>
    <row r="102" spans="1:5" x14ac:dyDescent="0.25">
      <c r="A102" s="42"/>
      <c r="B102" s="46"/>
      <c r="C102" s="46"/>
      <c r="D102" s="104"/>
      <c r="E102" s="105"/>
    </row>
    <row r="103" spans="1:5" x14ac:dyDescent="0.25">
      <c r="A103" s="42"/>
      <c r="B103" s="46"/>
      <c r="C103" s="46"/>
      <c r="D103" s="104"/>
      <c r="E103" s="105"/>
    </row>
    <row r="104" spans="1:5" x14ac:dyDescent="0.25">
      <c r="A104" s="42"/>
      <c r="B104" s="46"/>
      <c r="C104" s="46"/>
      <c r="D104" s="104"/>
      <c r="E104" s="105"/>
    </row>
    <row r="105" spans="1:5" x14ac:dyDescent="0.25">
      <c r="A105" s="42"/>
      <c r="B105" s="46"/>
      <c r="C105" s="46"/>
      <c r="D105" s="104"/>
      <c r="E105" s="105"/>
    </row>
    <row r="106" spans="1:5" x14ac:dyDescent="0.25">
      <c r="A106" s="42"/>
      <c r="B106" s="46"/>
      <c r="C106" s="46"/>
      <c r="D106" s="110" t="s">
        <v>119</v>
      </c>
      <c r="E106" s="110"/>
    </row>
    <row r="107" spans="1:5" ht="14.4" thickBot="1" x14ac:dyDescent="0.3">
      <c r="A107" s="43" t="s">
        <v>146</v>
      </c>
      <c r="B107" s="112">
        <v>1996</v>
      </c>
      <c r="C107" s="43">
        <v>1997</v>
      </c>
      <c r="D107" s="106" t="s">
        <v>120</v>
      </c>
      <c r="E107" s="107" t="s">
        <v>137</v>
      </c>
    </row>
    <row r="108" spans="1:5" x14ac:dyDescent="0.25">
      <c r="A108" s="24" t="s">
        <v>0</v>
      </c>
      <c r="B108" s="44">
        <v>75730</v>
      </c>
      <c r="C108" s="45">
        <v>85606</v>
      </c>
      <c r="D108" s="104">
        <f>C108-B108</f>
        <v>9876</v>
      </c>
      <c r="E108" s="108">
        <f>D108/B108</f>
        <v>0.13041066948369207</v>
      </c>
    </row>
    <row r="109" spans="1:5" x14ac:dyDescent="0.25">
      <c r="A109" s="24" t="s">
        <v>1</v>
      </c>
      <c r="B109" s="44">
        <v>31553</v>
      </c>
      <c r="C109" s="45">
        <v>33541</v>
      </c>
      <c r="D109" s="104">
        <f>C109-B109</f>
        <v>1988</v>
      </c>
      <c r="E109" s="108">
        <f>D109/B109</f>
        <v>6.3005102525908782E-2</v>
      </c>
    </row>
    <row r="110" spans="1:5" x14ac:dyDescent="0.25">
      <c r="A110" s="24" t="s">
        <v>2</v>
      </c>
      <c r="B110" s="44">
        <v>74841</v>
      </c>
      <c r="C110" s="45">
        <v>74721</v>
      </c>
      <c r="D110" s="104">
        <f>C110-B110</f>
        <v>-120</v>
      </c>
      <c r="E110" s="108">
        <f>D110/B110</f>
        <v>-1.6033992063173928E-3</v>
      </c>
    </row>
    <row r="111" spans="1:5" x14ac:dyDescent="0.25">
      <c r="A111" s="24" t="s">
        <v>3</v>
      </c>
      <c r="B111" s="44">
        <v>1354</v>
      </c>
      <c r="C111" s="45">
        <v>2163</v>
      </c>
      <c r="D111" s="104">
        <f>C111-B111</f>
        <v>809</v>
      </c>
      <c r="E111" s="108">
        <f>D111/B111</f>
        <v>0.5974889217134417</v>
      </c>
    </row>
    <row r="112" spans="1:5" x14ac:dyDescent="0.25">
      <c r="A112" s="24" t="s">
        <v>4</v>
      </c>
      <c r="B112" s="44">
        <v>31659</v>
      </c>
      <c r="C112" s="45">
        <v>34038</v>
      </c>
      <c r="D112" s="104">
        <f>C112-B112</f>
        <v>2379</v>
      </c>
      <c r="E112" s="108">
        <f>D112/B112</f>
        <v>7.5144508670520235E-2</v>
      </c>
    </row>
    <row r="113" spans="1:5" x14ac:dyDescent="0.25">
      <c r="A113" s="24" t="s">
        <v>5</v>
      </c>
      <c r="B113" s="44">
        <v>52280</v>
      </c>
      <c r="C113" s="45">
        <v>51079</v>
      </c>
      <c r="D113" s="104">
        <f>C113-B113</f>
        <v>-1201</v>
      </c>
      <c r="E113" s="108">
        <f>D113/B113</f>
        <v>-2.2972456006120887E-2</v>
      </c>
    </row>
    <row r="114" spans="1:5" x14ac:dyDescent="0.25">
      <c r="A114" s="24" t="s">
        <v>6</v>
      </c>
      <c r="B114" s="44">
        <v>3599</v>
      </c>
      <c r="C114" s="45">
        <v>4194</v>
      </c>
      <c r="D114" s="104">
        <f>C114-B114</f>
        <v>595</v>
      </c>
      <c r="E114" s="108">
        <f>D114/B114</f>
        <v>0.16532370102806335</v>
      </c>
    </row>
    <row r="115" spans="1:5" x14ac:dyDescent="0.25">
      <c r="A115" s="24" t="s">
        <v>7</v>
      </c>
      <c r="B115" s="44">
        <v>9062</v>
      </c>
      <c r="C115" s="45">
        <v>11629</v>
      </c>
      <c r="D115" s="104">
        <f>C115-B115</f>
        <v>2567</v>
      </c>
      <c r="E115" s="108">
        <f>D115/B115</f>
        <v>0.28327080114764952</v>
      </c>
    </row>
    <row r="116" spans="1:5" x14ac:dyDescent="0.25">
      <c r="A116" s="24" t="s">
        <v>8</v>
      </c>
      <c r="B116" s="44">
        <v>5831</v>
      </c>
      <c r="C116" s="45">
        <v>5400</v>
      </c>
      <c r="D116" s="104">
        <f>C116-B116</f>
        <v>-431</v>
      </c>
      <c r="E116" s="108">
        <f>D116/B116</f>
        <v>-7.3915280397873429E-2</v>
      </c>
    </row>
    <row r="117" spans="1:5" x14ac:dyDescent="0.25">
      <c r="A117" s="24" t="s">
        <v>9</v>
      </c>
      <c r="B117" s="44">
        <v>249093</v>
      </c>
      <c r="C117" s="45">
        <v>263926</v>
      </c>
      <c r="D117" s="104">
        <f>C117-B117</f>
        <v>14833</v>
      </c>
      <c r="E117" s="108">
        <f>D117/B117</f>
        <v>5.9548040290172743E-2</v>
      </c>
    </row>
    <row r="118" spans="1:5" x14ac:dyDescent="0.25">
      <c r="A118" s="24" t="s">
        <v>10</v>
      </c>
      <c r="B118" s="44">
        <v>67853</v>
      </c>
      <c r="C118" s="47">
        <v>65718</v>
      </c>
      <c r="D118" s="104">
        <f>C118-B118</f>
        <v>-2135</v>
      </c>
      <c r="E118" s="108">
        <f>D118/B118</f>
        <v>-3.1465078920607785E-2</v>
      </c>
    </row>
    <row r="119" spans="1:5" x14ac:dyDescent="0.25">
      <c r="A119" s="24" t="s">
        <v>11</v>
      </c>
      <c r="B119" s="48">
        <v>39688</v>
      </c>
      <c r="C119" s="49">
        <v>40803</v>
      </c>
      <c r="D119" s="104">
        <f>C119-B119</f>
        <v>1115</v>
      </c>
      <c r="E119" s="108">
        <f>D119/B119</f>
        <v>2.8094134247127596E-2</v>
      </c>
    </row>
    <row r="120" spans="1:5" x14ac:dyDescent="0.25">
      <c r="A120" s="24" t="s">
        <v>12</v>
      </c>
      <c r="B120" s="44">
        <v>35141</v>
      </c>
      <c r="C120" s="49">
        <v>37504</v>
      </c>
      <c r="D120" s="104">
        <f>C120-B120</f>
        <v>2363</v>
      </c>
      <c r="E120" s="108">
        <f>D120/B120</f>
        <v>6.7243390910901799E-2</v>
      </c>
    </row>
    <row r="121" spans="1:5" x14ac:dyDescent="0.25">
      <c r="A121" s="24" t="s">
        <v>13</v>
      </c>
      <c r="B121" s="44">
        <v>11475</v>
      </c>
      <c r="C121" s="49">
        <v>12657</v>
      </c>
      <c r="D121" s="104">
        <f>C121-B121</f>
        <v>1182</v>
      </c>
      <c r="E121" s="108">
        <f>D121/B121</f>
        <v>0.10300653594771242</v>
      </c>
    </row>
    <row r="122" spans="1:5" x14ac:dyDescent="0.25">
      <c r="A122" s="24" t="s">
        <v>14</v>
      </c>
      <c r="B122" s="44">
        <v>14238</v>
      </c>
      <c r="C122" s="49">
        <v>15204</v>
      </c>
      <c r="D122" s="104">
        <f>C122-B122</f>
        <v>966</v>
      </c>
      <c r="E122" s="108">
        <f>D122/B122</f>
        <v>6.7846607669616518E-2</v>
      </c>
    </row>
    <row r="123" spans="1:5" x14ac:dyDescent="0.25">
      <c r="A123" s="24" t="s">
        <v>15</v>
      </c>
      <c r="B123" s="44">
        <v>23055</v>
      </c>
      <c r="C123" s="49">
        <v>18904</v>
      </c>
      <c r="D123" s="104">
        <f>C123-B123</f>
        <v>-4151</v>
      </c>
      <c r="E123" s="108">
        <f>D123/B123</f>
        <v>-0.18004771199306008</v>
      </c>
    </row>
    <row r="124" spans="1:5" x14ac:dyDescent="0.25">
      <c r="A124" s="24" t="s">
        <v>16</v>
      </c>
      <c r="B124" s="44">
        <v>412479</v>
      </c>
      <c r="C124" s="49">
        <v>450317</v>
      </c>
      <c r="D124" s="104">
        <f>C124-B124</f>
        <v>37838</v>
      </c>
      <c r="E124" s="108">
        <f>D124/B124</f>
        <v>9.1733154900007025E-2</v>
      </c>
    </row>
    <row r="125" spans="1:5" x14ac:dyDescent="0.25">
      <c r="A125" s="24" t="s">
        <v>17</v>
      </c>
      <c r="B125" s="44">
        <v>12868</v>
      </c>
      <c r="C125" s="49">
        <v>13133</v>
      </c>
      <c r="D125" s="104">
        <f>C125-B125</f>
        <v>265</v>
      </c>
      <c r="E125" s="108">
        <f>D125/B125</f>
        <v>2.0593720857942182E-2</v>
      </c>
    </row>
    <row r="126" spans="1:5" x14ac:dyDescent="0.25">
      <c r="A126" s="24" t="s">
        <v>18</v>
      </c>
      <c r="B126" s="44">
        <v>65769</v>
      </c>
      <c r="C126" s="49">
        <v>66080</v>
      </c>
      <c r="D126" s="104">
        <f>C126-B126</f>
        <v>311</v>
      </c>
      <c r="E126" s="108">
        <f>D126/B126</f>
        <v>4.7286715625902784E-3</v>
      </c>
    </row>
    <row r="127" spans="1:5" x14ac:dyDescent="0.25">
      <c r="A127" s="24" t="s">
        <v>19</v>
      </c>
      <c r="B127" s="44">
        <v>10900</v>
      </c>
      <c r="C127" s="49">
        <v>12173</v>
      </c>
      <c r="D127" s="104">
        <f>C127-B127</f>
        <v>1273</v>
      </c>
      <c r="E127" s="108">
        <f>D127/B127</f>
        <v>0.11678899082568807</v>
      </c>
    </row>
    <row r="128" spans="1:5" x14ac:dyDescent="0.25">
      <c r="A128" s="24" t="s">
        <v>20</v>
      </c>
      <c r="B128" s="44">
        <v>13969</v>
      </c>
      <c r="C128" s="49">
        <v>11630</v>
      </c>
      <c r="D128" s="104">
        <f>C128-B128</f>
        <v>-2339</v>
      </c>
      <c r="E128" s="108">
        <f>D128/B128</f>
        <v>-0.16744219342830555</v>
      </c>
    </row>
    <row r="129" spans="1:5" x14ac:dyDescent="0.25">
      <c r="A129" s="24" t="s">
        <v>21</v>
      </c>
      <c r="B129" s="44">
        <v>25101</v>
      </c>
      <c r="C129" s="45">
        <v>28505</v>
      </c>
      <c r="D129" s="104">
        <f>C129-B129</f>
        <v>3404</v>
      </c>
      <c r="E129" s="108">
        <f>D129/B129</f>
        <v>0.13561212700689215</v>
      </c>
    </row>
    <row r="130" spans="1:5" x14ac:dyDescent="0.25">
      <c r="A130" s="24" t="s">
        <v>22</v>
      </c>
      <c r="B130" s="48">
        <v>14228</v>
      </c>
      <c r="C130" s="45">
        <v>14010</v>
      </c>
      <c r="D130" s="104">
        <f>C130-B130</f>
        <v>-218</v>
      </c>
      <c r="E130" s="108">
        <f>D130/B130</f>
        <v>-1.532190047793084E-2</v>
      </c>
    </row>
    <row r="131" spans="1:5" x14ac:dyDescent="0.25">
      <c r="A131" s="24" t="s">
        <v>23</v>
      </c>
      <c r="B131" s="48">
        <v>46214</v>
      </c>
      <c r="C131" s="45">
        <v>43791</v>
      </c>
      <c r="D131" s="104">
        <f>C131-B131</f>
        <v>-2423</v>
      </c>
      <c r="E131" s="108">
        <f>D131/B131</f>
        <v>-5.2429999567230712E-2</v>
      </c>
    </row>
    <row r="132" spans="1:5" x14ac:dyDescent="0.25">
      <c r="A132" s="24" t="s">
        <v>24</v>
      </c>
      <c r="B132" s="48">
        <v>56006</v>
      </c>
      <c r="C132" s="49">
        <v>62123</v>
      </c>
      <c r="D132" s="104">
        <f>C132-B132</f>
        <v>6117</v>
      </c>
      <c r="E132" s="108">
        <f>D132/B132</f>
        <v>0.10922044066707139</v>
      </c>
    </row>
    <row r="133" spans="1:5" x14ac:dyDescent="0.25">
      <c r="A133" s="24" t="s">
        <v>25</v>
      </c>
      <c r="B133" s="44">
        <v>26238</v>
      </c>
      <c r="C133" s="49">
        <v>27014</v>
      </c>
      <c r="D133" s="104">
        <f>C133-B133</f>
        <v>776</v>
      </c>
      <c r="E133" s="108">
        <f>D133/B133</f>
        <v>2.9575424956170441E-2</v>
      </c>
    </row>
    <row r="134" spans="1:5" x14ac:dyDescent="0.25">
      <c r="A134" s="24" t="s">
        <v>26</v>
      </c>
      <c r="B134" s="44">
        <v>33332</v>
      </c>
      <c r="C134" s="45">
        <v>39141</v>
      </c>
      <c r="D134" s="104">
        <f>C134-B134</f>
        <v>5809</v>
      </c>
      <c r="E134" s="108">
        <f>D134/B134</f>
        <v>0.17427697107884316</v>
      </c>
    </row>
    <row r="135" spans="1:5" x14ac:dyDescent="0.25">
      <c r="A135" s="24" t="s">
        <v>27</v>
      </c>
      <c r="B135" s="44">
        <v>7328</v>
      </c>
      <c r="C135" s="45">
        <v>3770</v>
      </c>
      <c r="D135" s="104">
        <f>C135-B135</f>
        <v>-3558</v>
      </c>
      <c r="E135" s="108">
        <f>D135/B135</f>
        <v>-0.48553493449781659</v>
      </c>
    </row>
    <row r="136" spans="1:5" x14ac:dyDescent="0.25">
      <c r="A136" s="24" t="s">
        <v>28</v>
      </c>
      <c r="B136" s="44">
        <v>6519</v>
      </c>
      <c r="C136" s="45">
        <v>5785</v>
      </c>
      <c r="D136" s="104">
        <f>C136-B136</f>
        <v>-734</v>
      </c>
      <c r="E136" s="108">
        <f>D136/B136</f>
        <v>-0.11259395612824052</v>
      </c>
    </row>
    <row r="137" spans="1:5" x14ac:dyDescent="0.25">
      <c r="A137" s="24" t="s">
        <v>29</v>
      </c>
      <c r="B137" s="44">
        <v>18488</v>
      </c>
      <c r="C137" s="45">
        <v>19452</v>
      </c>
      <c r="D137" s="104">
        <f>C137-B137</f>
        <v>964</v>
      </c>
      <c r="E137" s="108">
        <f>D137/B137</f>
        <v>5.2141929900475982E-2</v>
      </c>
    </row>
    <row r="138" spans="1:5" x14ac:dyDescent="0.25">
      <c r="A138" s="24" t="s">
        <v>30</v>
      </c>
      <c r="B138" s="44">
        <v>48289</v>
      </c>
      <c r="C138" s="45">
        <v>44458</v>
      </c>
      <c r="D138" s="104">
        <f>C138-B138</f>
        <v>-3831</v>
      </c>
      <c r="E138" s="108">
        <f>D138/B138</f>
        <v>-7.933483816190022E-2</v>
      </c>
    </row>
    <row r="139" spans="1:5" x14ac:dyDescent="0.25">
      <c r="A139" s="24" t="s">
        <v>31</v>
      </c>
      <c r="B139" s="44">
        <v>9690</v>
      </c>
      <c r="C139" s="45">
        <v>10286</v>
      </c>
      <c r="D139" s="104">
        <f>C139-B139</f>
        <v>596</v>
      </c>
      <c r="E139" s="108">
        <f>D139/B139</f>
        <v>6.1506707946336427E-2</v>
      </c>
    </row>
    <row r="140" spans="1:5" x14ac:dyDescent="0.25">
      <c r="A140" s="24" t="s">
        <v>32</v>
      </c>
      <c r="B140" s="44">
        <v>21670</v>
      </c>
      <c r="C140" s="45">
        <v>21244</v>
      </c>
      <c r="D140" s="104">
        <f>C140-B140</f>
        <v>-426</v>
      </c>
      <c r="E140" s="108">
        <f>D140/B140</f>
        <v>-1.965851407475773E-2</v>
      </c>
    </row>
    <row r="141" spans="1:5" x14ac:dyDescent="0.25">
      <c r="A141" s="24" t="s">
        <v>33</v>
      </c>
      <c r="B141" s="44">
        <v>15179</v>
      </c>
      <c r="C141" s="45">
        <v>15234</v>
      </c>
      <c r="D141" s="104">
        <f>C141-B141</f>
        <v>55</v>
      </c>
      <c r="E141" s="108">
        <f>D141/B141</f>
        <v>3.6234271032347322E-3</v>
      </c>
    </row>
    <row r="142" spans="1:5" x14ac:dyDescent="0.25">
      <c r="A142" s="24" t="s">
        <v>34</v>
      </c>
      <c r="B142" s="44">
        <v>29101</v>
      </c>
      <c r="C142" s="45">
        <v>30954</v>
      </c>
      <c r="D142" s="104">
        <f>C142-B142</f>
        <v>1853</v>
      </c>
      <c r="E142" s="108">
        <f>D142/B142</f>
        <v>6.3674787807979111E-2</v>
      </c>
    </row>
    <row r="143" spans="1:5" x14ac:dyDescent="0.25">
      <c r="A143" s="24" t="s">
        <v>35</v>
      </c>
      <c r="B143" s="44">
        <v>1544</v>
      </c>
      <c r="C143" s="45">
        <v>1618</v>
      </c>
      <c r="D143" s="104">
        <f>C143-B143</f>
        <v>74</v>
      </c>
      <c r="E143" s="108">
        <f>D143/B143</f>
        <v>4.792746113989637E-2</v>
      </c>
    </row>
    <row r="144" spans="1:5" x14ac:dyDescent="0.25">
      <c r="A144" s="24" t="s">
        <v>36</v>
      </c>
      <c r="B144" s="44">
        <v>4934</v>
      </c>
      <c r="C144" s="45">
        <v>5451</v>
      </c>
      <c r="D144" s="104">
        <f>C144-B144</f>
        <v>517</v>
      </c>
      <c r="E144" s="108">
        <f>D144/B144</f>
        <v>0.104783137413863</v>
      </c>
    </row>
    <row r="145" spans="1:5" x14ac:dyDescent="0.25">
      <c r="A145" s="24" t="s">
        <v>37</v>
      </c>
      <c r="B145" s="44">
        <v>54728</v>
      </c>
      <c r="C145" s="45">
        <v>55995</v>
      </c>
      <c r="D145" s="104">
        <f>C145-B145</f>
        <v>1267</v>
      </c>
      <c r="E145" s="108">
        <f>D145/B145</f>
        <v>2.3150855138137701E-2</v>
      </c>
    </row>
    <row r="146" spans="1:5" x14ac:dyDescent="0.25">
      <c r="A146" s="24" t="s">
        <v>38</v>
      </c>
      <c r="B146" s="44">
        <v>120405</v>
      </c>
      <c r="C146" s="45">
        <v>114752</v>
      </c>
      <c r="D146" s="104">
        <f>C146-B146</f>
        <v>-5653</v>
      </c>
      <c r="E146" s="108">
        <f>D146/B146</f>
        <v>-4.6949877496781693E-2</v>
      </c>
    </row>
    <row r="147" spans="1:5" x14ac:dyDescent="0.25">
      <c r="A147" s="24" t="s">
        <v>39</v>
      </c>
      <c r="B147" s="44">
        <v>141854</v>
      </c>
      <c r="C147" s="45">
        <v>144948</v>
      </c>
      <c r="D147" s="104">
        <f>C147-B147</f>
        <v>3094</v>
      </c>
      <c r="E147" s="108">
        <f>D147/B147</f>
        <v>2.1811157951132854E-2</v>
      </c>
    </row>
    <row r="148" spans="1:5" x14ac:dyDescent="0.25">
      <c r="A148" s="24" t="s">
        <v>40</v>
      </c>
      <c r="B148" s="44">
        <v>70830</v>
      </c>
      <c r="C148" s="45">
        <v>74208</v>
      </c>
      <c r="D148" s="104">
        <f>C148-B148</f>
        <v>3378</v>
      </c>
      <c r="E148" s="108">
        <f>D148/B148</f>
        <v>4.7691656077933083E-2</v>
      </c>
    </row>
    <row r="149" spans="1:5" x14ac:dyDescent="0.25">
      <c r="A149" s="24" t="s">
        <v>41</v>
      </c>
      <c r="B149" s="44">
        <v>9773</v>
      </c>
      <c r="C149" s="45">
        <v>9211</v>
      </c>
      <c r="D149" s="104">
        <f>C149-B149</f>
        <v>-562</v>
      </c>
      <c r="E149" s="108">
        <f>D149/B149</f>
        <v>-5.7505371943108563E-2</v>
      </c>
    </row>
  </sheetData>
  <sortState xmlns:xlrd2="http://schemas.microsoft.com/office/spreadsheetml/2017/richdata2" ref="A108:E149">
    <sortCondition ref="A107:A149"/>
  </sortState>
  <mergeCells count="2">
    <mergeCell ref="D7:E7"/>
    <mergeCell ref="D106:E106"/>
  </mergeCells>
  <phoneticPr fontId="0" type="noConversion"/>
  <pageMargins left="0.78740157499999996" right="0.78740157499999996" top="0.984251969" bottom="0.984251969" header="0.4921259845" footer="0.4921259845"/>
  <headerFooter alignWithMargins="0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18"/>
  <sheetViews>
    <sheetView workbookViewId="0"/>
  </sheetViews>
  <sheetFormatPr baseColWidth="10" defaultColWidth="11.54296875" defaultRowHeight="13.8" x14ac:dyDescent="0.25"/>
  <cols>
    <col min="1" max="1" width="9.6328125" style="3" customWidth="1"/>
    <col min="2" max="2" width="13.453125" style="3" customWidth="1"/>
    <col min="3" max="5" width="11.54296875" style="88"/>
    <col min="6" max="16384" width="11.54296875" style="3"/>
  </cols>
  <sheetData>
    <row r="1" spans="1:5" x14ac:dyDescent="0.25">
      <c r="A1" s="1" t="s">
        <v>43</v>
      </c>
    </row>
    <row r="7" spans="1:5" x14ac:dyDescent="0.25">
      <c r="A7" s="17" t="s">
        <v>104</v>
      </c>
    </row>
    <row r="9" spans="1:5" x14ac:dyDescent="0.25">
      <c r="A9" s="36" t="s">
        <v>105</v>
      </c>
      <c r="B9" s="36" t="s">
        <v>106</v>
      </c>
      <c r="C9" s="94" t="s">
        <v>107</v>
      </c>
      <c r="D9" s="94" t="s">
        <v>108</v>
      </c>
      <c r="E9" s="94" t="s">
        <v>109</v>
      </c>
    </row>
    <row r="10" spans="1:5" x14ac:dyDescent="0.25">
      <c r="A10" s="37" t="s">
        <v>110</v>
      </c>
      <c r="B10" s="37" t="s">
        <v>111</v>
      </c>
      <c r="C10" s="71">
        <v>1496</v>
      </c>
      <c r="D10" s="71">
        <v>123</v>
      </c>
      <c r="E10" s="71">
        <v>3864</v>
      </c>
    </row>
    <row r="11" spans="1:5" x14ac:dyDescent="0.25">
      <c r="A11" s="37" t="s">
        <v>112</v>
      </c>
      <c r="B11" s="37" t="s">
        <v>113</v>
      </c>
      <c r="C11" s="71">
        <v>1496</v>
      </c>
      <c r="D11" s="71">
        <v>875</v>
      </c>
      <c r="E11" s="71">
        <v>10746</v>
      </c>
    </row>
    <row r="12" spans="1:5" x14ac:dyDescent="0.25">
      <c r="A12" s="37" t="s">
        <v>114</v>
      </c>
      <c r="B12" s="37" t="str">
        <f>"911"</f>
        <v>911</v>
      </c>
      <c r="C12" s="71">
        <v>1496</v>
      </c>
      <c r="D12" s="71">
        <v>135</v>
      </c>
      <c r="E12" s="71">
        <v>4374</v>
      </c>
    </row>
    <row r="13" spans="1:5" x14ac:dyDescent="0.25">
      <c r="A13" s="37" t="s">
        <v>115</v>
      </c>
      <c r="B13" s="37" t="s">
        <v>116</v>
      </c>
      <c r="C13" s="71">
        <v>1496</v>
      </c>
      <c r="D13" s="71">
        <v>132</v>
      </c>
      <c r="E13" s="71">
        <v>4284</v>
      </c>
    </row>
    <row r="14" spans="1:5" x14ac:dyDescent="0.25">
      <c r="A14" s="37" t="s">
        <v>117</v>
      </c>
      <c r="B14" s="37" t="s">
        <v>118</v>
      </c>
      <c r="C14" s="71">
        <v>430</v>
      </c>
      <c r="D14" s="71">
        <v>53</v>
      </c>
      <c r="E14" s="71">
        <v>653</v>
      </c>
    </row>
    <row r="15" spans="1:5" x14ac:dyDescent="0.25">
      <c r="A15" s="37"/>
      <c r="B15" s="37"/>
      <c r="C15" s="71"/>
      <c r="D15" s="71"/>
      <c r="E15" s="71"/>
    </row>
    <row r="16" spans="1:5" x14ac:dyDescent="0.25">
      <c r="A16" s="37" t="s">
        <v>81</v>
      </c>
      <c r="B16" s="37"/>
      <c r="C16" s="72"/>
      <c r="D16" s="72"/>
      <c r="E16" s="72"/>
    </row>
    <row r="18" spans="1:5" x14ac:dyDescent="0.25">
      <c r="A18" s="3" t="s">
        <v>135</v>
      </c>
    </row>
    <row r="19" spans="1:5" x14ac:dyDescent="0.25">
      <c r="A19" s="3" t="s">
        <v>136</v>
      </c>
      <c r="C19" s="72"/>
      <c r="D19" s="72"/>
      <c r="E19" s="72"/>
    </row>
    <row r="100" spans="1:5" x14ac:dyDescent="0.25">
      <c r="A100" s="23" t="s">
        <v>134</v>
      </c>
      <c r="B100" s="24"/>
      <c r="C100" s="40"/>
      <c r="D100" s="40"/>
      <c r="E100" s="40"/>
    </row>
    <row r="101" spans="1:5" x14ac:dyDescent="0.25">
      <c r="A101" s="24"/>
      <c r="B101" s="24"/>
      <c r="C101" s="40"/>
      <c r="D101" s="40"/>
      <c r="E101" s="40"/>
    </row>
    <row r="102" spans="1:5" x14ac:dyDescent="0.25">
      <c r="A102" s="24"/>
      <c r="B102" s="24"/>
      <c r="C102" s="40"/>
      <c r="D102" s="40"/>
      <c r="E102" s="40"/>
    </row>
    <row r="103" spans="1:5" x14ac:dyDescent="0.25">
      <c r="A103" s="24"/>
      <c r="B103" s="24"/>
      <c r="C103" s="40"/>
      <c r="D103" s="40"/>
      <c r="E103" s="40"/>
    </row>
    <row r="104" spans="1:5" x14ac:dyDescent="0.25">
      <c r="A104" s="24"/>
      <c r="B104" s="24"/>
      <c r="C104" s="40"/>
      <c r="D104" s="40"/>
      <c r="E104" s="40"/>
    </row>
    <row r="105" spans="1:5" x14ac:dyDescent="0.25">
      <c r="A105" s="24"/>
      <c r="B105" s="24"/>
      <c r="C105" s="40"/>
      <c r="D105" s="40"/>
      <c r="E105" s="40"/>
    </row>
    <row r="106" spans="1:5" x14ac:dyDescent="0.25">
      <c r="A106" s="23" t="s">
        <v>104</v>
      </c>
      <c r="B106" s="24"/>
      <c r="C106" s="40"/>
      <c r="D106" s="40"/>
      <c r="E106" s="40"/>
    </row>
    <row r="107" spans="1:5" x14ac:dyDescent="0.25">
      <c r="A107" s="24"/>
      <c r="B107" s="24"/>
      <c r="C107" s="40"/>
      <c r="D107" s="40"/>
      <c r="E107" s="40"/>
    </row>
    <row r="108" spans="1:5" x14ac:dyDescent="0.25">
      <c r="A108" s="38" t="s">
        <v>105</v>
      </c>
      <c r="B108" s="38" t="s">
        <v>106</v>
      </c>
      <c r="C108" s="95" t="s">
        <v>107</v>
      </c>
      <c r="D108" s="95" t="s">
        <v>108</v>
      </c>
      <c r="E108" s="95" t="s">
        <v>109</v>
      </c>
    </row>
    <row r="109" spans="1:5" x14ac:dyDescent="0.25">
      <c r="A109" s="39" t="s">
        <v>110</v>
      </c>
      <c r="B109" s="39" t="s">
        <v>111</v>
      </c>
      <c r="C109" s="35">
        <v>1496</v>
      </c>
      <c r="D109" s="35">
        <v>123</v>
      </c>
      <c r="E109" s="35">
        <v>3864</v>
      </c>
    </row>
    <row r="110" spans="1:5" x14ac:dyDescent="0.25">
      <c r="A110" s="39" t="s">
        <v>112</v>
      </c>
      <c r="B110" s="39" t="s">
        <v>113</v>
      </c>
      <c r="C110" s="35">
        <v>1496</v>
      </c>
      <c r="D110" s="35">
        <v>875</v>
      </c>
      <c r="E110" s="35">
        <v>10746</v>
      </c>
    </row>
    <row r="111" spans="1:5" x14ac:dyDescent="0.25">
      <c r="A111" s="39" t="s">
        <v>114</v>
      </c>
      <c r="B111" s="39" t="str">
        <f>"911"</f>
        <v>911</v>
      </c>
      <c r="C111" s="35">
        <v>1496</v>
      </c>
      <c r="D111" s="35">
        <v>135</v>
      </c>
      <c r="E111" s="35">
        <v>4374</v>
      </c>
    </row>
    <row r="112" spans="1:5" x14ac:dyDescent="0.25">
      <c r="A112" s="39" t="s">
        <v>115</v>
      </c>
      <c r="B112" s="39" t="s">
        <v>116</v>
      </c>
      <c r="C112" s="35">
        <v>1496</v>
      </c>
      <c r="D112" s="35">
        <v>132</v>
      </c>
      <c r="E112" s="35">
        <v>4284</v>
      </c>
    </row>
    <row r="113" spans="1:5" x14ac:dyDescent="0.25">
      <c r="A113" s="39" t="s">
        <v>117</v>
      </c>
      <c r="B113" s="39" t="s">
        <v>118</v>
      </c>
      <c r="C113" s="35">
        <v>430</v>
      </c>
      <c r="D113" s="35">
        <v>53</v>
      </c>
      <c r="E113" s="35">
        <v>653</v>
      </c>
    </row>
    <row r="114" spans="1:5" x14ac:dyDescent="0.25">
      <c r="A114" s="39"/>
      <c r="B114" s="39"/>
      <c r="C114" s="35"/>
      <c r="D114" s="35"/>
      <c r="E114" s="35"/>
    </row>
    <row r="115" spans="1:5" x14ac:dyDescent="0.25">
      <c r="A115" s="39" t="s">
        <v>81</v>
      </c>
      <c r="B115" s="39"/>
      <c r="C115" s="35">
        <f>AVERAGE(C109:C114)</f>
        <v>1282.8</v>
      </c>
      <c r="D115" s="35">
        <f>AVERAGE(D109:D114)</f>
        <v>263.60000000000002</v>
      </c>
      <c r="E115" s="35">
        <f>AVERAGE(E109:E114)</f>
        <v>4784.2</v>
      </c>
    </row>
    <row r="116" spans="1:5" x14ac:dyDescent="0.25">
      <c r="A116" s="24"/>
      <c r="B116" s="24"/>
      <c r="C116" s="40"/>
      <c r="D116" s="40"/>
      <c r="E116" s="40"/>
    </row>
    <row r="117" spans="1:5" x14ac:dyDescent="0.25">
      <c r="A117" s="24" t="s">
        <v>135</v>
      </c>
      <c r="B117" s="24"/>
      <c r="C117" s="40"/>
      <c r="D117" s="40"/>
      <c r="E117" s="40"/>
    </row>
    <row r="118" spans="1:5" x14ac:dyDescent="0.25">
      <c r="A118" s="24" t="s">
        <v>136</v>
      </c>
      <c r="B118" s="24"/>
      <c r="C118" s="35">
        <f>MAX(C109:C113)-MIN(C109:C113)</f>
        <v>1066</v>
      </c>
      <c r="D118" s="35">
        <f>MAX(D109:D113)-MIN(D109:D113)</f>
        <v>822</v>
      </c>
      <c r="E118" s="35">
        <f>MAX(E109:E113)-MIN(E109:E113)</f>
        <v>10093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11"/>
  <sheetViews>
    <sheetView workbookViewId="0"/>
  </sheetViews>
  <sheetFormatPr baseColWidth="10" defaultColWidth="11.54296875" defaultRowHeight="13.8" x14ac:dyDescent="0.25"/>
  <cols>
    <col min="1" max="1" width="11.54296875" style="19"/>
    <col min="2" max="2" width="6.6328125" style="19" bestFit="1" customWidth="1"/>
    <col min="3" max="8" width="11.54296875" style="84"/>
    <col min="9" max="16384" width="11.54296875" style="19"/>
  </cols>
  <sheetData>
    <row r="1" spans="1:8" x14ac:dyDescent="0.25">
      <c r="A1" s="18" t="s">
        <v>43</v>
      </c>
    </row>
    <row r="8" spans="1:8" x14ac:dyDescent="0.25">
      <c r="A8" s="26" t="s">
        <v>90</v>
      </c>
      <c r="B8" s="27"/>
      <c r="C8" s="96">
        <v>30700</v>
      </c>
      <c r="D8" s="96">
        <v>45560</v>
      </c>
      <c r="E8" s="96">
        <v>48990</v>
      </c>
      <c r="F8" s="96">
        <v>29150</v>
      </c>
      <c r="G8" s="96">
        <v>23890</v>
      </c>
      <c r="H8" s="96">
        <v>50300</v>
      </c>
    </row>
    <row r="9" spans="1:8" x14ac:dyDescent="0.25">
      <c r="A9" s="26" t="s">
        <v>91</v>
      </c>
      <c r="B9" s="28">
        <v>5.0500000000000003E-2</v>
      </c>
      <c r="C9" s="72"/>
      <c r="D9" s="72"/>
      <c r="E9" s="72"/>
      <c r="F9" s="72"/>
      <c r="G9" s="72"/>
      <c r="H9" s="72"/>
    </row>
    <row r="10" spans="1:8" x14ac:dyDescent="0.25">
      <c r="A10" s="26" t="s">
        <v>92</v>
      </c>
      <c r="B10" s="28">
        <v>1.4999999999999999E-2</v>
      </c>
      <c r="C10" s="72"/>
      <c r="D10" s="72"/>
      <c r="E10" s="72"/>
      <c r="F10" s="72"/>
      <c r="G10" s="72"/>
      <c r="H10" s="72"/>
    </row>
    <row r="11" spans="1:8" x14ac:dyDescent="0.25">
      <c r="A11" s="26" t="s">
        <v>93</v>
      </c>
      <c r="B11" s="28">
        <v>8.9999999999999993E-3</v>
      </c>
      <c r="C11" s="72"/>
      <c r="D11" s="72"/>
      <c r="E11" s="72"/>
      <c r="F11" s="72"/>
      <c r="G11" s="72"/>
      <c r="H11" s="72"/>
    </row>
    <row r="12" spans="1:8" x14ac:dyDescent="0.25">
      <c r="A12" s="26" t="s">
        <v>94</v>
      </c>
      <c r="B12" s="27"/>
      <c r="C12" s="72"/>
      <c r="D12" s="72"/>
      <c r="E12" s="72"/>
      <c r="F12" s="72"/>
      <c r="G12" s="72"/>
      <c r="H12" s="72"/>
    </row>
    <row r="100" spans="1:8" x14ac:dyDescent="0.25">
      <c r="A100" s="29" t="s">
        <v>134</v>
      </c>
      <c r="B100" s="30"/>
      <c r="C100" s="40"/>
      <c r="D100" s="40"/>
      <c r="E100" s="40"/>
      <c r="F100" s="40"/>
      <c r="G100" s="40"/>
      <c r="H100" s="40"/>
    </row>
    <row r="101" spans="1:8" x14ac:dyDescent="0.25">
      <c r="A101" s="30"/>
      <c r="B101" s="30"/>
      <c r="C101" s="40"/>
      <c r="D101" s="40"/>
      <c r="E101" s="40"/>
      <c r="F101" s="40"/>
      <c r="G101" s="40"/>
      <c r="H101" s="40"/>
    </row>
    <row r="102" spans="1:8" x14ac:dyDescent="0.25">
      <c r="A102" s="30"/>
      <c r="B102" s="30"/>
      <c r="C102" s="40"/>
      <c r="D102" s="40"/>
      <c r="E102" s="40"/>
      <c r="F102" s="40"/>
      <c r="G102" s="40"/>
      <c r="H102" s="40"/>
    </row>
    <row r="103" spans="1:8" x14ac:dyDescent="0.25">
      <c r="A103" s="30"/>
      <c r="B103" s="30"/>
      <c r="C103" s="40"/>
      <c r="D103" s="40"/>
      <c r="E103" s="40"/>
      <c r="F103" s="40"/>
      <c r="G103" s="40"/>
      <c r="H103" s="40"/>
    </row>
    <row r="104" spans="1:8" x14ac:dyDescent="0.25">
      <c r="A104" s="30"/>
      <c r="B104" s="30"/>
      <c r="C104" s="40"/>
      <c r="D104" s="40"/>
      <c r="E104" s="40"/>
      <c r="F104" s="40"/>
      <c r="G104" s="40"/>
      <c r="H104" s="40"/>
    </row>
    <row r="105" spans="1:8" x14ac:dyDescent="0.25">
      <c r="A105" s="30"/>
      <c r="B105" s="30"/>
      <c r="C105" s="40"/>
      <c r="D105" s="40"/>
      <c r="E105" s="40"/>
      <c r="F105" s="40"/>
      <c r="G105" s="40"/>
      <c r="H105" s="40"/>
    </row>
    <row r="106" spans="1:8" x14ac:dyDescent="0.25">
      <c r="A106" s="30"/>
      <c r="B106" s="30"/>
      <c r="C106" s="40"/>
      <c r="D106" s="40"/>
      <c r="E106" s="40"/>
      <c r="F106" s="40"/>
      <c r="G106" s="40"/>
      <c r="H106" s="40"/>
    </row>
    <row r="107" spans="1:8" x14ac:dyDescent="0.25">
      <c r="A107" s="31" t="s">
        <v>90</v>
      </c>
      <c r="B107" s="32"/>
      <c r="C107" s="33">
        <v>30700</v>
      </c>
      <c r="D107" s="33">
        <v>45560</v>
      </c>
      <c r="E107" s="33">
        <v>48990</v>
      </c>
      <c r="F107" s="33">
        <v>29150</v>
      </c>
      <c r="G107" s="33">
        <v>23890</v>
      </c>
      <c r="H107" s="33">
        <v>50300</v>
      </c>
    </row>
    <row r="108" spans="1:8" x14ac:dyDescent="0.25">
      <c r="A108" s="31" t="s">
        <v>91</v>
      </c>
      <c r="B108" s="34">
        <v>5.0500000000000003E-2</v>
      </c>
      <c r="C108" s="35">
        <f>$B108*C$107</f>
        <v>1550.3500000000001</v>
      </c>
      <c r="D108" s="35">
        <f t="shared" ref="D108:H110" si="0">$B108*D$107</f>
        <v>2300.7800000000002</v>
      </c>
      <c r="E108" s="35">
        <f t="shared" si="0"/>
        <v>2473.9950000000003</v>
      </c>
      <c r="F108" s="35">
        <f t="shared" si="0"/>
        <v>1472.075</v>
      </c>
      <c r="G108" s="35">
        <f t="shared" si="0"/>
        <v>1206.4450000000002</v>
      </c>
      <c r="H108" s="35">
        <f t="shared" si="0"/>
        <v>2540.15</v>
      </c>
    </row>
    <row r="109" spans="1:8" x14ac:dyDescent="0.25">
      <c r="A109" s="31" t="s">
        <v>92</v>
      </c>
      <c r="B109" s="34">
        <v>1.4999999999999999E-2</v>
      </c>
      <c r="C109" s="35">
        <f>$B109*C$107</f>
        <v>460.5</v>
      </c>
      <c r="D109" s="35">
        <f t="shared" si="0"/>
        <v>683.4</v>
      </c>
      <c r="E109" s="35">
        <f t="shared" si="0"/>
        <v>734.85</v>
      </c>
      <c r="F109" s="35">
        <f t="shared" si="0"/>
        <v>437.25</v>
      </c>
      <c r="G109" s="35">
        <f t="shared" si="0"/>
        <v>358.34999999999997</v>
      </c>
      <c r="H109" s="35">
        <f t="shared" si="0"/>
        <v>754.5</v>
      </c>
    </row>
    <row r="110" spans="1:8" x14ac:dyDescent="0.25">
      <c r="A110" s="31" t="s">
        <v>93</v>
      </c>
      <c r="B110" s="34">
        <v>8.9999999999999993E-3</v>
      </c>
      <c r="C110" s="35">
        <f>$B110*C$107</f>
        <v>276.29999999999995</v>
      </c>
      <c r="D110" s="35">
        <f t="shared" si="0"/>
        <v>410.03999999999996</v>
      </c>
      <c r="E110" s="35">
        <f t="shared" si="0"/>
        <v>440.90999999999997</v>
      </c>
      <c r="F110" s="35">
        <f t="shared" si="0"/>
        <v>262.34999999999997</v>
      </c>
      <c r="G110" s="35">
        <f t="shared" si="0"/>
        <v>215.01</v>
      </c>
      <c r="H110" s="35">
        <f t="shared" si="0"/>
        <v>452.7</v>
      </c>
    </row>
    <row r="111" spans="1:8" x14ac:dyDescent="0.25">
      <c r="A111" s="31" t="s">
        <v>94</v>
      </c>
      <c r="B111" s="32"/>
      <c r="C111" s="35">
        <f t="shared" ref="C111:H111" si="1">C107-SUM(C108:C110)</f>
        <v>28412.85</v>
      </c>
      <c r="D111" s="35">
        <f t="shared" si="1"/>
        <v>42165.78</v>
      </c>
      <c r="E111" s="35">
        <f t="shared" si="1"/>
        <v>45340.245000000003</v>
      </c>
      <c r="F111" s="35">
        <f t="shared" si="1"/>
        <v>26978.325000000001</v>
      </c>
      <c r="G111" s="35">
        <f t="shared" si="1"/>
        <v>22110.195</v>
      </c>
      <c r="H111" s="35">
        <f t="shared" si="1"/>
        <v>46552.65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4294967292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29"/>
  <sheetViews>
    <sheetView workbookViewId="0"/>
  </sheetViews>
  <sheetFormatPr baseColWidth="10" defaultColWidth="11.54296875" defaultRowHeight="13.8" x14ac:dyDescent="0.25"/>
  <cols>
    <col min="1" max="1" width="8.90625" style="9" customWidth="1"/>
    <col min="2" max="2" width="7" style="86" bestFit="1" customWidth="1"/>
    <col min="3" max="3" width="10" style="9" customWidth="1"/>
    <col min="4" max="16384" width="11.54296875" style="9"/>
  </cols>
  <sheetData>
    <row r="1" spans="1:3" x14ac:dyDescent="0.25">
      <c r="A1" s="12" t="s">
        <v>43</v>
      </c>
    </row>
    <row r="6" spans="1:3" x14ac:dyDescent="0.25">
      <c r="A6" s="9" t="s">
        <v>125</v>
      </c>
      <c r="B6" s="86" t="s">
        <v>126</v>
      </c>
      <c r="C6" s="9" t="s">
        <v>124</v>
      </c>
    </row>
    <row r="7" spans="1:3" x14ac:dyDescent="0.25">
      <c r="A7" s="10" t="s">
        <v>44</v>
      </c>
      <c r="B7" s="76">
        <v>67844</v>
      </c>
    </row>
    <row r="8" spans="1:3" x14ac:dyDescent="0.25">
      <c r="A8" s="10" t="s">
        <v>45</v>
      </c>
      <c r="B8" s="76">
        <v>37534</v>
      </c>
    </row>
    <row r="9" spans="1:3" x14ac:dyDescent="0.25">
      <c r="A9" s="10" t="s">
        <v>46</v>
      </c>
      <c r="B9" s="76">
        <v>13370</v>
      </c>
    </row>
    <row r="10" spans="1:3" x14ac:dyDescent="0.25">
      <c r="A10" s="10" t="s">
        <v>47</v>
      </c>
      <c r="B10" s="76">
        <v>1367</v>
      </c>
    </row>
    <row r="11" spans="1:3" x14ac:dyDescent="0.25">
      <c r="A11" s="10" t="s">
        <v>48</v>
      </c>
      <c r="B11" s="76">
        <v>5055</v>
      </c>
    </row>
    <row r="12" spans="1:3" x14ac:dyDescent="0.25">
      <c r="A12" s="10" t="s">
        <v>49</v>
      </c>
      <c r="B12" s="76">
        <v>1130</v>
      </c>
    </row>
    <row r="13" spans="1:3" x14ac:dyDescent="0.25">
      <c r="A13" s="10" t="s">
        <v>50</v>
      </c>
      <c r="B13" s="76">
        <v>1592</v>
      </c>
    </row>
    <row r="14" spans="1:3" x14ac:dyDescent="0.25">
      <c r="A14" s="10" t="s">
        <v>51</v>
      </c>
      <c r="B14" s="76">
        <v>2007</v>
      </c>
    </row>
    <row r="15" spans="1:3" x14ac:dyDescent="0.25">
      <c r="A15" s="10" t="s">
        <v>52</v>
      </c>
      <c r="B15" s="76">
        <v>6903</v>
      </c>
    </row>
    <row r="16" spans="1:3" x14ac:dyDescent="0.25">
      <c r="A16" s="10" t="s">
        <v>53</v>
      </c>
      <c r="B16" s="76">
        <v>8789</v>
      </c>
    </row>
    <row r="17" spans="1:2" x14ac:dyDescent="0.25">
      <c r="A17" s="10" t="s">
        <v>54</v>
      </c>
      <c r="B17" s="76">
        <v>9747</v>
      </c>
    </row>
    <row r="18" spans="1:2" x14ac:dyDescent="0.25">
      <c r="A18" s="10" t="s">
        <v>55</v>
      </c>
      <c r="B18" s="76">
        <v>12428</v>
      </c>
    </row>
    <row r="19" spans="1:2" x14ac:dyDescent="0.25">
      <c r="A19" s="10" t="s">
        <v>56</v>
      </c>
      <c r="B19" s="76">
        <v>11731</v>
      </c>
    </row>
    <row r="20" spans="1:2" x14ac:dyDescent="0.25">
      <c r="A20" s="10" t="s">
        <v>57</v>
      </c>
      <c r="B20" s="76">
        <v>3330</v>
      </c>
    </row>
    <row r="21" spans="1:2" x14ac:dyDescent="0.25">
      <c r="A21" s="10" t="s">
        <v>58</v>
      </c>
      <c r="B21" s="76">
        <v>1946</v>
      </c>
    </row>
    <row r="22" spans="1:2" x14ac:dyDescent="0.25">
      <c r="A22" s="10" t="s">
        <v>59</v>
      </c>
      <c r="B22" s="76">
        <v>494</v>
      </c>
    </row>
    <row r="23" spans="1:2" x14ac:dyDescent="0.25">
      <c r="A23" s="10" t="s">
        <v>60</v>
      </c>
      <c r="B23" s="76">
        <v>17996</v>
      </c>
    </row>
    <row r="24" spans="1:2" x14ac:dyDescent="0.25">
      <c r="A24" s="10" t="s">
        <v>61</v>
      </c>
      <c r="B24" s="76">
        <v>7592</v>
      </c>
    </row>
    <row r="25" spans="1:2" x14ac:dyDescent="0.25">
      <c r="A25" s="10" t="s">
        <v>62</v>
      </c>
      <c r="B25" s="76">
        <v>23227</v>
      </c>
    </row>
    <row r="26" spans="1:2" x14ac:dyDescent="0.25">
      <c r="A26" s="10" t="s">
        <v>63</v>
      </c>
      <c r="B26" s="76">
        <v>8732</v>
      </c>
    </row>
    <row r="27" spans="1:2" x14ac:dyDescent="0.25">
      <c r="A27" s="10" t="s">
        <v>64</v>
      </c>
      <c r="B27" s="76">
        <v>11994</v>
      </c>
    </row>
    <row r="28" spans="1:2" x14ac:dyDescent="0.25">
      <c r="A28" s="10" t="s">
        <v>65</v>
      </c>
      <c r="B28" s="76">
        <v>27909</v>
      </c>
    </row>
    <row r="29" spans="1:2" x14ac:dyDescent="0.25">
      <c r="A29" s="10" t="s">
        <v>66</v>
      </c>
      <c r="B29" s="76">
        <v>8575</v>
      </c>
    </row>
    <row r="30" spans="1:2" x14ac:dyDescent="0.25">
      <c r="A30" s="10" t="s">
        <v>67</v>
      </c>
      <c r="B30" s="76">
        <v>6494</v>
      </c>
    </row>
    <row r="31" spans="1:2" x14ac:dyDescent="0.25">
      <c r="A31" s="10" t="s">
        <v>68</v>
      </c>
      <c r="B31" s="76">
        <v>20635</v>
      </c>
    </row>
    <row r="32" spans="1:2" x14ac:dyDescent="0.25">
      <c r="A32" s="10" t="s">
        <v>69</v>
      </c>
      <c r="B32" s="76">
        <v>2177</v>
      </c>
    </row>
    <row r="100" spans="1:3" ht="15.6" x14ac:dyDescent="0.3">
      <c r="A100" s="58" t="s">
        <v>134</v>
      </c>
      <c r="B100" s="97"/>
      <c r="C100" s="58"/>
    </row>
    <row r="101" spans="1:3" ht="15.6" x14ac:dyDescent="0.3">
      <c r="A101" s="58"/>
      <c r="B101" s="97"/>
      <c r="C101" s="58"/>
    </row>
    <row r="102" spans="1:3" ht="15.6" x14ac:dyDescent="0.3">
      <c r="A102" s="58"/>
      <c r="B102" s="97"/>
      <c r="C102" s="58"/>
    </row>
    <row r="103" spans="1:3" ht="15.6" x14ac:dyDescent="0.3">
      <c r="A103" s="58" t="s">
        <v>125</v>
      </c>
      <c r="B103" s="97" t="s">
        <v>126</v>
      </c>
      <c r="C103" s="58" t="s">
        <v>124</v>
      </c>
    </row>
    <row r="104" spans="1:3" ht="15" x14ac:dyDescent="0.25">
      <c r="A104" s="59" t="s">
        <v>44</v>
      </c>
      <c r="B104" s="60">
        <v>67844</v>
      </c>
      <c r="C104" s="61">
        <f t="array" ref="C104">B104/SUM($B$104:$B$129)</f>
        <v>0.21161704065527545</v>
      </c>
    </row>
    <row r="105" spans="1:3" ht="15" x14ac:dyDescent="0.25">
      <c r="A105" s="62" t="s">
        <v>45</v>
      </c>
      <c r="B105" s="63">
        <v>37534</v>
      </c>
      <c r="C105" s="64">
        <f t="array" ref="C105">B105/SUM($B$104:$B$129)</f>
        <v>0.11707496615699411</v>
      </c>
    </row>
    <row r="106" spans="1:3" ht="15" x14ac:dyDescent="0.25">
      <c r="A106" s="59" t="s">
        <v>46</v>
      </c>
      <c r="B106" s="60">
        <v>13370</v>
      </c>
      <c r="C106" s="61">
        <f t="array" ref="C106">B106/SUM($B$104:$B$129)</f>
        <v>4.1703316926493615E-2</v>
      </c>
    </row>
    <row r="107" spans="1:3" ht="15" x14ac:dyDescent="0.25">
      <c r="A107" s="62" t="s">
        <v>47</v>
      </c>
      <c r="B107" s="63">
        <v>1367</v>
      </c>
      <c r="C107" s="64">
        <f t="array" ref="C107">B107/SUM($B$104:$B$129)</f>
        <v>4.2639068241224209E-3</v>
      </c>
    </row>
    <row r="108" spans="1:3" ht="15" x14ac:dyDescent="0.25">
      <c r="A108" s="59" t="s">
        <v>48</v>
      </c>
      <c r="B108" s="60">
        <v>5055</v>
      </c>
      <c r="C108" s="61">
        <f t="array" ref="C108">B108/SUM($B$104:$B$129)</f>
        <v>1.5767409653210562E-2</v>
      </c>
    </row>
    <row r="109" spans="1:3" ht="15" x14ac:dyDescent="0.25">
      <c r="A109" s="62" t="s">
        <v>49</v>
      </c>
      <c r="B109" s="63">
        <v>1130</v>
      </c>
      <c r="C109" s="64">
        <f t="array" ref="C109">B109/SUM($B$104:$B$129)</f>
        <v>3.5246632854852495E-3</v>
      </c>
    </row>
    <row r="110" spans="1:3" ht="15" x14ac:dyDescent="0.25">
      <c r="A110" s="59" t="s">
        <v>50</v>
      </c>
      <c r="B110" s="60">
        <v>1592</v>
      </c>
      <c r="C110" s="61">
        <f t="array" ref="C110">B110/SUM($B$104:$B$129)</f>
        <v>4.9657203101703693E-3</v>
      </c>
    </row>
    <row r="111" spans="1:3" ht="15" x14ac:dyDescent="0.25">
      <c r="A111" s="62" t="s">
        <v>51</v>
      </c>
      <c r="B111" s="63">
        <v>2007</v>
      </c>
      <c r="C111" s="64">
        <f t="array" ref="C111">B111/SUM($B$104:$B$129)</f>
        <v>6.2601762955476949E-3</v>
      </c>
    </row>
    <row r="112" spans="1:3" ht="15" x14ac:dyDescent="0.25">
      <c r="A112" s="59" t="s">
        <v>52</v>
      </c>
      <c r="B112" s="60">
        <v>6903</v>
      </c>
      <c r="C112" s="61">
        <f t="array" ref="C112">B112/SUM($B$104:$B$129)</f>
        <v>2.1531637751951042E-2</v>
      </c>
    </row>
    <row r="113" spans="1:3" ht="15" x14ac:dyDescent="0.25">
      <c r="A113" s="62" t="s">
        <v>53</v>
      </c>
      <c r="B113" s="63">
        <v>8789</v>
      </c>
      <c r="C113" s="64">
        <f t="array" ref="C113">B113/SUM($B$104:$B$129)</f>
        <v>2.7414394350557397E-2</v>
      </c>
    </row>
    <row r="114" spans="1:3" ht="15" x14ac:dyDescent="0.25">
      <c r="A114" s="59" t="s">
        <v>54</v>
      </c>
      <c r="B114" s="60">
        <v>9747</v>
      </c>
      <c r="C114" s="61">
        <f t="array" ref="C114">B114/SUM($B$104:$B$129)</f>
        <v>3.0402560215597101E-2</v>
      </c>
    </row>
    <row r="115" spans="1:3" ht="15" x14ac:dyDescent="0.25">
      <c r="A115" s="62" t="s">
        <v>55</v>
      </c>
      <c r="B115" s="63">
        <v>12428</v>
      </c>
      <c r="C115" s="64">
        <f t="array" ref="C115">B115/SUM($B$104:$B$129)</f>
        <v>3.8765057798239543E-2</v>
      </c>
    </row>
    <row r="116" spans="1:3" ht="15" x14ac:dyDescent="0.25">
      <c r="A116" s="59" t="s">
        <v>56</v>
      </c>
      <c r="B116" s="60">
        <v>11731</v>
      </c>
      <c r="C116" s="61">
        <f t="array" ref="C116">B116/SUM($B$104:$B$129)</f>
        <v>3.659099557701545E-2</v>
      </c>
    </row>
    <row r="117" spans="1:3" ht="15" x14ac:dyDescent="0.25">
      <c r="A117" s="62" t="s">
        <v>57</v>
      </c>
      <c r="B117" s="63">
        <v>3330</v>
      </c>
      <c r="C117" s="64">
        <f t="array" ref="C117">B117/SUM($B$104:$B$129)</f>
        <v>1.0386839593509629E-2</v>
      </c>
    </row>
    <row r="118" spans="1:3" ht="15" x14ac:dyDescent="0.25">
      <c r="A118" s="59" t="s">
        <v>58</v>
      </c>
      <c r="B118" s="60">
        <v>1946</v>
      </c>
      <c r="C118" s="61">
        <f t="array" ref="C118">B118/SUM($B$104:$B$129)</f>
        <v>6.0699068615524742E-3</v>
      </c>
    </row>
    <row r="119" spans="1:3" ht="15" x14ac:dyDescent="0.25">
      <c r="A119" s="62" t="s">
        <v>59</v>
      </c>
      <c r="B119" s="63">
        <v>494</v>
      </c>
      <c r="C119" s="64">
        <f t="array" ref="C119">B119/SUM($B$104:$B$129)</f>
        <v>1.5408704982563834E-3</v>
      </c>
    </row>
    <row r="120" spans="1:3" ht="15" x14ac:dyDescent="0.25">
      <c r="A120" s="59" t="s">
        <v>60</v>
      </c>
      <c r="B120" s="60">
        <v>17996</v>
      </c>
      <c r="C120" s="61">
        <f t="array" ref="C120">B120/SUM($B$104:$B$129)</f>
        <v>5.6132602199639427E-2</v>
      </c>
    </row>
    <row r="121" spans="1:3" ht="15" x14ac:dyDescent="0.25">
      <c r="A121" s="62" t="s">
        <v>61</v>
      </c>
      <c r="B121" s="63">
        <v>7592</v>
      </c>
      <c r="C121" s="64">
        <f t="array" ref="C121">B121/SUM($B$104:$B$129)</f>
        <v>2.3680746604782314E-2</v>
      </c>
    </row>
    <row r="122" spans="1:3" ht="15" x14ac:dyDescent="0.25">
      <c r="A122" s="59" t="s">
        <v>62</v>
      </c>
      <c r="B122" s="60">
        <v>23227</v>
      </c>
      <c r="C122" s="61">
        <f t="array" ref="C122">B122/SUM($B$104:$B$129)</f>
        <v>7.244898595749194E-2</v>
      </c>
    </row>
    <row r="123" spans="1:3" ht="15" x14ac:dyDescent="0.25">
      <c r="A123" s="62" t="s">
        <v>63</v>
      </c>
      <c r="B123" s="63">
        <v>8732</v>
      </c>
      <c r="C123" s="64">
        <f t="array" ref="C123">B123/SUM($B$104:$B$129)</f>
        <v>2.7236601600758581E-2</v>
      </c>
    </row>
    <row r="124" spans="1:3" ht="15" x14ac:dyDescent="0.25">
      <c r="A124" s="59" t="s">
        <v>64</v>
      </c>
      <c r="B124" s="60">
        <v>11994</v>
      </c>
      <c r="C124" s="61">
        <f t="array" ref="C124">B124/SUM($B$104:$B$129)</f>
        <v>3.7411337562929275E-2</v>
      </c>
    </row>
    <row r="125" spans="1:3" ht="15" x14ac:dyDescent="0.25">
      <c r="A125" s="62" t="s">
        <v>65</v>
      </c>
      <c r="B125" s="63">
        <v>27909</v>
      </c>
      <c r="C125" s="64">
        <f t="array" ref="C125">B125/SUM($B$104:$B$129)</f>
        <v>8.7052944809387453E-2</v>
      </c>
    </row>
    <row r="126" spans="1:3" ht="15" x14ac:dyDescent="0.25">
      <c r="A126" s="59" t="s">
        <v>66</v>
      </c>
      <c r="B126" s="60">
        <v>8575</v>
      </c>
      <c r="C126" s="61">
        <f t="array" ref="C126">B126/SUM($B$104:$B$129)</f>
        <v>2.6746891746049571E-2</v>
      </c>
    </row>
    <row r="127" spans="1:3" ht="15" x14ac:dyDescent="0.25">
      <c r="A127" s="62" t="s">
        <v>67</v>
      </c>
      <c r="B127" s="63">
        <v>6494</v>
      </c>
      <c r="C127" s="64">
        <f t="array" ref="C127">B127/SUM($B$104:$B$129)</f>
        <v>2.0255896792868329E-2</v>
      </c>
    </row>
    <row r="128" spans="1:3" ht="15" x14ac:dyDescent="0.25">
      <c r="A128" s="59" t="s">
        <v>68</v>
      </c>
      <c r="B128" s="60">
        <v>20635</v>
      </c>
      <c r="C128" s="61">
        <f t="array" ref="C128">B128/SUM($B$104:$B$129)</f>
        <v>6.4364094598219582E-2</v>
      </c>
    </row>
    <row r="129" spans="1:3" ht="15" x14ac:dyDescent="0.25">
      <c r="A129" s="62" t="s">
        <v>69</v>
      </c>
      <c r="B129" s="63">
        <v>2177</v>
      </c>
      <c r="C129" s="64">
        <f t="array" ref="C129">B129/SUM($B$104:$B$129)</f>
        <v>6.7904353738950339E-3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20"/>
  <sheetViews>
    <sheetView workbookViewId="0"/>
  </sheetViews>
  <sheetFormatPr baseColWidth="10" defaultColWidth="11.54296875" defaultRowHeight="13.8" x14ac:dyDescent="0.25"/>
  <cols>
    <col min="1" max="1" width="20.453125" style="9" customWidth="1"/>
    <col min="2" max="7" width="11.54296875" style="9"/>
    <col min="8" max="8" width="14.81640625" style="9" customWidth="1"/>
    <col min="9" max="9" width="14" style="9" customWidth="1"/>
    <col min="10" max="16384" width="11.54296875" style="9"/>
  </cols>
  <sheetData>
    <row r="1" spans="1:10" x14ac:dyDescent="0.25">
      <c r="A1" s="12" t="s">
        <v>43</v>
      </c>
    </row>
    <row r="11" spans="1:10" x14ac:dyDescent="0.25">
      <c r="A11" s="66" t="s">
        <v>127</v>
      </c>
      <c r="B11" s="70" t="s">
        <v>128</v>
      </c>
      <c r="C11" s="70" t="s">
        <v>129</v>
      </c>
      <c r="D11" s="70" t="s">
        <v>130</v>
      </c>
      <c r="E11" s="70" t="s">
        <v>131</v>
      </c>
      <c r="F11" s="70" t="s">
        <v>143</v>
      </c>
      <c r="G11" s="70" t="s">
        <v>144</v>
      </c>
      <c r="H11" s="70" t="s">
        <v>142</v>
      </c>
      <c r="I11" s="70" t="s">
        <v>140</v>
      </c>
      <c r="J11" s="70" t="s">
        <v>141</v>
      </c>
    </row>
    <row r="12" spans="1:10" x14ac:dyDescent="0.25">
      <c r="A12" s="27" t="s">
        <v>82</v>
      </c>
      <c r="B12" s="65"/>
      <c r="C12" s="65">
        <v>4.5999999999999996</v>
      </c>
      <c r="D12" s="65">
        <v>6</v>
      </c>
      <c r="E12" s="65">
        <v>3.7</v>
      </c>
      <c r="F12" s="65">
        <v>4.5999999999999996</v>
      </c>
      <c r="G12" s="65">
        <v>5.3</v>
      </c>
      <c r="H12" s="25"/>
      <c r="I12" s="25"/>
      <c r="J12" s="25"/>
    </row>
    <row r="13" spans="1:10" x14ac:dyDescent="0.25">
      <c r="A13" s="27" t="s">
        <v>83</v>
      </c>
      <c r="B13" s="65">
        <v>4.4000000000000004</v>
      </c>
      <c r="C13" s="65"/>
      <c r="D13" s="65">
        <v>3.9</v>
      </c>
      <c r="E13" s="65">
        <v>4.3</v>
      </c>
      <c r="F13" s="65"/>
      <c r="G13" s="65">
        <v>4.9000000000000004</v>
      </c>
      <c r="H13" s="25"/>
      <c r="I13" s="25"/>
      <c r="J13" s="25"/>
    </row>
    <row r="14" spans="1:10" x14ac:dyDescent="0.25">
      <c r="A14" s="27" t="s">
        <v>84</v>
      </c>
      <c r="B14" s="65">
        <v>2.4</v>
      </c>
      <c r="C14" s="65">
        <v>4.5999999999999996</v>
      </c>
      <c r="D14" s="65">
        <v>5.3</v>
      </c>
      <c r="E14" s="65">
        <v>5.8</v>
      </c>
      <c r="F14" s="65">
        <v>5.5</v>
      </c>
      <c r="G14" s="65">
        <v>5.0999999999999996</v>
      </c>
      <c r="H14" s="25"/>
      <c r="I14" s="25"/>
      <c r="J14" s="25"/>
    </row>
    <row r="15" spans="1:10" x14ac:dyDescent="0.25">
      <c r="A15" s="27" t="s">
        <v>85</v>
      </c>
      <c r="B15" s="65">
        <v>6</v>
      </c>
      <c r="C15" s="65"/>
      <c r="D15" s="65">
        <v>4.9000000000000004</v>
      </c>
      <c r="E15" s="65">
        <v>5.8</v>
      </c>
      <c r="F15" s="65">
        <v>5</v>
      </c>
      <c r="G15" s="65">
        <v>3.9</v>
      </c>
      <c r="H15" s="25"/>
      <c r="I15" s="25"/>
      <c r="J15" s="25"/>
    </row>
    <row r="16" spans="1:10" x14ac:dyDescent="0.25">
      <c r="A16" s="27" t="s">
        <v>86</v>
      </c>
      <c r="B16" s="65">
        <v>4.9000000000000004</v>
      </c>
      <c r="C16" s="65">
        <v>5.5</v>
      </c>
      <c r="D16" s="65"/>
      <c r="E16" s="65">
        <v>2.9</v>
      </c>
      <c r="F16" s="65">
        <v>5.3</v>
      </c>
      <c r="G16" s="65">
        <v>4.5999999999999996</v>
      </c>
      <c r="H16" s="25"/>
      <c r="I16" s="25"/>
      <c r="J16" s="25"/>
    </row>
    <row r="17" spans="1:10" x14ac:dyDescent="0.25">
      <c r="A17" s="27" t="s">
        <v>87</v>
      </c>
      <c r="B17" s="65">
        <v>4</v>
      </c>
      <c r="C17" s="65">
        <v>5</v>
      </c>
      <c r="D17" s="65">
        <v>3.9</v>
      </c>
      <c r="E17" s="65">
        <v>3.9</v>
      </c>
      <c r="F17" s="65">
        <v>4.4000000000000004</v>
      </c>
      <c r="G17" s="65">
        <v>4.4000000000000004</v>
      </c>
      <c r="H17" s="25"/>
      <c r="I17" s="25"/>
      <c r="J17" s="25"/>
    </row>
    <row r="18" spans="1:10" x14ac:dyDescent="0.25">
      <c r="A18" s="27" t="s">
        <v>88</v>
      </c>
      <c r="B18" s="65"/>
      <c r="C18" s="65">
        <v>3.7</v>
      </c>
      <c r="D18" s="65">
        <v>4.5</v>
      </c>
      <c r="E18" s="65">
        <v>4.5</v>
      </c>
      <c r="F18" s="65"/>
      <c r="G18" s="65">
        <v>4.5999999999999996</v>
      </c>
      <c r="H18" s="25"/>
      <c r="I18" s="25"/>
      <c r="J18" s="25"/>
    </row>
    <row r="19" spans="1:10" x14ac:dyDescent="0.25">
      <c r="A19" s="27" t="s">
        <v>89</v>
      </c>
      <c r="B19" s="65">
        <v>4.9000000000000004</v>
      </c>
      <c r="C19" s="65">
        <v>5.0999999999999996</v>
      </c>
      <c r="D19" s="65">
        <v>4.9000000000000004</v>
      </c>
      <c r="E19" s="65"/>
      <c r="F19" s="65">
        <v>6</v>
      </c>
      <c r="G19" s="65"/>
      <c r="H19" s="25"/>
      <c r="I19" s="25"/>
      <c r="J19" s="25"/>
    </row>
    <row r="21" spans="1:10" x14ac:dyDescent="0.25">
      <c r="A21" s="9" t="s">
        <v>145</v>
      </c>
      <c r="B21" s="25"/>
      <c r="C21" s="25"/>
      <c r="D21" s="25"/>
      <c r="E21" s="25"/>
      <c r="F21" s="25"/>
      <c r="G21" s="25"/>
      <c r="J21" s="25"/>
    </row>
    <row r="100" spans="1:10" x14ac:dyDescent="0.25">
      <c r="A100" s="41" t="s">
        <v>43</v>
      </c>
      <c r="B100" s="42"/>
      <c r="C100" s="42"/>
      <c r="D100" s="42"/>
      <c r="E100" s="42"/>
      <c r="F100" s="42"/>
      <c r="G100" s="42"/>
      <c r="H100" s="42"/>
      <c r="I100" s="42"/>
      <c r="J100" s="42"/>
    </row>
    <row r="101" spans="1:10" x14ac:dyDescent="0.25">
      <c r="A101" s="42"/>
      <c r="B101" s="42"/>
      <c r="C101" s="42"/>
      <c r="D101" s="42"/>
      <c r="E101" s="42"/>
      <c r="F101" s="42"/>
      <c r="G101" s="42"/>
      <c r="H101" s="42"/>
      <c r="I101" s="42"/>
      <c r="J101" s="42"/>
    </row>
    <row r="102" spans="1:10" x14ac:dyDescent="0.25">
      <c r="A102" s="42"/>
      <c r="B102" s="42"/>
      <c r="C102" s="42"/>
      <c r="D102" s="42"/>
      <c r="E102" s="42"/>
      <c r="F102" s="42"/>
      <c r="G102" s="42"/>
      <c r="H102" s="42"/>
      <c r="I102" s="42"/>
      <c r="J102" s="42"/>
    </row>
    <row r="103" spans="1:10" x14ac:dyDescent="0.25">
      <c r="A103" s="42"/>
      <c r="B103" s="42"/>
      <c r="C103" s="42"/>
      <c r="D103" s="42"/>
      <c r="E103" s="42"/>
      <c r="F103" s="42"/>
      <c r="G103" s="42"/>
      <c r="H103" s="42"/>
      <c r="I103" s="42"/>
      <c r="J103" s="42"/>
    </row>
    <row r="104" spans="1:10" x14ac:dyDescent="0.25">
      <c r="A104" s="42"/>
      <c r="B104" s="42"/>
      <c r="C104" s="42"/>
      <c r="D104" s="42"/>
      <c r="E104" s="42"/>
      <c r="F104" s="42"/>
      <c r="G104" s="42"/>
      <c r="H104" s="42"/>
      <c r="I104" s="42"/>
      <c r="J104" s="42"/>
    </row>
    <row r="105" spans="1:10" x14ac:dyDescent="0.25">
      <c r="A105" s="42"/>
      <c r="B105" s="42"/>
      <c r="C105" s="42"/>
      <c r="D105" s="42"/>
      <c r="E105" s="42"/>
      <c r="F105" s="42"/>
      <c r="G105" s="42"/>
      <c r="H105" s="42"/>
      <c r="I105" s="42"/>
      <c r="J105" s="42"/>
    </row>
    <row r="106" spans="1:10" x14ac:dyDescent="0.25">
      <c r="A106" s="42"/>
      <c r="B106" s="42"/>
      <c r="C106" s="42"/>
      <c r="D106" s="42"/>
      <c r="E106" s="42"/>
      <c r="F106" s="42"/>
      <c r="G106" s="42"/>
      <c r="H106" s="42"/>
      <c r="I106" s="42"/>
      <c r="J106" s="42"/>
    </row>
    <row r="107" spans="1:10" x14ac:dyDescent="0.25">
      <c r="A107" s="42"/>
      <c r="B107" s="42"/>
      <c r="C107" s="42"/>
      <c r="D107" s="42"/>
      <c r="E107" s="42"/>
      <c r="F107" s="42"/>
      <c r="G107" s="42"/>
      <c r="H107" s="42"/>
      <c r="I107" s="42"/>
      <c r="J107" s="42"/>
    </row>
    <row r="108" spans="1:10" x14ac:dyDescent="0.25">
      <c r="A108" s="42"/>
      <c r="B108" s="42"/>
      <c r="C108" s="42"/>
      <c r="D108" s="42"/>
      <c r="E108" s="42"/>
      <c r="F108" s="42"/>
      <c r="G108" s="42"/>
      <c r="H108" s="42"/>
      <c r="I108" s="42"/>
      <c r="J108" s="42"/>
    </row>
    <row r="109" spans="1:10" x14ac:dyDescent="0.25">
      <c r="A109" s="42"/>
      <c r="B109" s="42"/>
      <c r="C109" s="42"/>
      <c r="D109" s="42"/>
      <c r="E109" s="42"/>
      <c r="F109" s="42"/>
      <c r="G109" s="42"/>
      <c r="H109" s="42"/>
      <c r="I109" s="42"/>
      <c r="J109" s="42"/>
    </row>
    <row r="110" spans="1:10" x14ac:dyDescent="0.25">
      <c r="A110" s="31" t="s">
        <v>127</v>
      </c>
      <c r="B110" s="69" t="s">
        <v>128</v>
      </c>
      <c r="C110" s="69" t="s">
        <v>129</v>
      </c>
      <c r="D110" s="69" t="s">
        <v>130</v>
      </c>
      <c r="E110" s="69" t="s">
        <v>131</v>
      </c>
      <c r="F110" s="69" t="s">
        <v>143</v>
      </c>
      <c r="G110" s="69" t="s">
        <v>144</v>
      </c>
      <c r="H110" s="31" t="s">
        <v>142</v>
      </c>
      <c r="I110" s="31" t="s">
        <v>140</v>
      </c>
      <c r="J110" s="31" t="s">
        <v>141</v>
      </c>
    </row>
    <row r="111" spans="1:10" x14ac:dyDescent="0.25">
      <c r="A111" s="32" t="s">
        <v>82</v>
      </c>
      <c r="B111" s="67"/>
      <c r="C111" s="67">
        <v>4.5999999999999996</v>
      </c>
      <c r="D111" s="67">
        <v>6</v>
      </c>
      <c r="E111" s="67">
        <v>3.7</v>
      </c>
      <c r="F111" s="67">
        <v>4.5999999999999996</v>
      </c>
      <c r="G111" s="67">
        <v>5.3</v>
      </c>
      <c r="H111" s="68">
        <f>SUM(B111:G111)</f>
        <v>24.2</v>
      </c>
      <c r="I111" s="69">
        <f>COUNT(B111:G111)</f>
        <v>5</v>
      </c>
      <c r="J111" s="68">
        <f>H111/I111</f>
        <v>4.84</v>
      </c>
    </row>
    <row r="112" spans="1:10" x14ac:dyDescent="0.25">
      <c r="A112" s="32" t="s">
        <v>83</v>
      </c>
      <c r="B112" s="67">
        <v>4.4000000000000004</v>
      </c>
      <c r="C112" s="67"/>
      <c r="D112" s="67">
        <v>3.9</v>
      </c>
      <c r="E112" s="67">
        <v>4.3</v>
      </c>
      <c r="F112" s="67"/>
      <c r="G112" s="67">
        <v>4.9000000000000004</v>
      </c>
      <c r="H112" s="68">
        <f t="shared" ref="H112:H118" si="0">SUM(B112:G112)</f>
        <v>17.5</v>
      </c>
      <c r="I112" s="69">
        <f t="shared" ref="I112:I118" si="1">COUNT(B112:G112)</f>
        <v>4</v>
      </c>
      <c r="J112" s="68">
        <f t="shared" ref="J112:J118" si="2">H112/I112</f>
        <v>4.375</v>
      </c>
    </row>
    <row r="113" spans="1:10" x14ac:dyDescent="0.25">
      <c r="A113" s="32" t="s">
        <v>84</v>
      </c>
      <c r="B113" s="67">
        <v>2.4</v>
      </c>
      <c r="C113" s="67">
        <v>4.5999999999999996</v>
      </c>
      <c r="D113" s="67">
        <v>5.3</v>
      </c>
      <c r="E113" s="67">
        <v>5.8</v>
      </c>
      <c r="F113" s="67">
        <v>5.5</v>
      </c>
      <c r="G113" s="67">
        <v>5.0999999999999996</v>
      </c>
      <c r="H113" s="68">
        <f t="shared" si="0"/>
        <v>28.700000000000003</v>
      </c>
      <c r="I113" s="69">
        <f t="shared" si="1"/>
        <v>6</v>
      </c>
      <c r="J113" s="68">
        <f t="shared" si="2"/>
        <v>4.7833333333333341</v>
      </c>
    </row>
    <row r="114" spans="1:10" x14ac:dyDescent="0.25">
      <c r="A114" s="32" t="s">
        <v>85</v>
      </c>
      <c r="B114" s="67">
        <v>6</v>
      </c>
      <c r="C114" s="67"/>
      <c r="D114" s="67">
        <v>4.9000000000000004</v>
      </c>
      <c r="E114" s="67">
        <v>5.8</v>
      </c>
      <c r="F114" s="67">
        <v>5</v>
      </c>
      <c r="G114" s="67">
        <v>3.9</v>
      </c>
      <c r="H114" s="68">
        <f t="shared" si="0"/>
        <v>25.599999999999998</v>
      </c>
      <c r="I114" s="69">
        <f t="shared" si="1"/>
        <v>5</v>
      </c>
      <c r="J114" s="68">
        <f t="shared" si="2"/>
        <v>5.1199999999999992</v>
      </c>
    </row>
    <row r="115" spans="1:10" x14ac:dyDescent="0.25">
      <c r="A115" s="32" t="s">
        <v>86</v>
      </c>
      <c r="B115" s="67">
        <v>4.9000000000000004</v>
      </c>
      <c r="C115" s="67">
        <v>5.5</v>
      </c>
      <c r="D115" s="67"/>
      <c r="E115" s="67">
        <v>2.9</v>
      </c>
      <c r="F115" s="67">
        <v>5.3</v>
      </c>
      <c r="G115" s="67">
        <v>4.5999999999999996</v>
      </c>
      <c r="H115" s="68">
        <f t="shared" si="0"/>
        <v>23.200000000000003</v>
      </c>
      <c r="I115" s="69">
        <f t="shared" si="1"/>
        <v>5</v>
      </c>
      <c r="J115" s="68">
        <f t="shared" si="2"/>
        <v>4.6400000000000006</v>
      </c>
    </row>
    <row r="116" spans="1:10" x14ac:dyDescent="0.25">
      <c r="A116" s="32" t="s">
        <v>87</v>
      </c>
      <c r="B116" s="67">
        <v>4</v>
      </c>
      <c r="C116" s="67">
        <v>5</v>
      </c>
      <c r="D116" s="67">
        <v>3.9</v>
      </c>
      <c r="E116" s="67">
        <v>3.9</v>
      </c>
      <c r="F116" s="67">
        <v>4.4000000000000004</v>
      </c>
      <c r="G116" s="67">
        <v>4.4000000000000004</v>
      </c>
      <c r="H116" s="68">
        <f t="shared" si="0"/>
        <v>25.6</v>
      </c>
      <c r="I116" s="69">
        <f t="shared" si="1"/>
        <v>6</v>
      </c>
      <c r="J116" s="68">
        <f t="shared" si="2"/>
        <v>4.2666666666666666</v>
      </c>
    </row>
    <row r="117" spans="1:10" x14ac:dyDescent="0.25">
      <c r="A117" s="32" t="s">
        <v>88</v>
      </c>
      <c r="B117" s="67"/>
      <c r="C117" s="67">
        <v>3.7</v>
      </c>
      <c r="D117" s="67">
        <v>4.5</v>
      </c>
      <c r="E117" s="67">
        <v>4.5</v>
      </c>
      <c r="F117" s="67"/>
      <c r="G117" s="67">
        <v>4.5999999999999996</v>
      </c>
      <c r="H117" s="68">
        <f t="shared" si="0"/>
        <v>17.299999999999997</v>
      </c>
      <c r="I117" s="69">
        <f t="shared" si="1"/>
        <v>4</v>
      </c>
      <c r="J117" s="68">
        <f t="shared" si="2"/>
        <v>4.3249999999999993</v>
      </c>
    </row>
    <row r="118" spans="1:10" x14ac:dyDescent="0.25">
      <c r="A118" s="32" t="s">
        <v>89</v>
      </c>
      <c r="B118" s="67">
        <v>4.9000000000000004</v>
      </c>
      <c r="C118" s="67">
        <v>5.0999999999999996</v>
      </c>
      <c r="D118" s="67">
        <v>4.9000000000000004</v>
      </c>
      <c r="E118" s="67"/>
      <c r="F118" s="67">
        <v>6</v>
      </c>
      <c r="G118" s="67"/>
      <c r="H118" s="68">
        <f t="shared" si="0"/>
        <v>20.9</v>
      </c>
      <c r="I118" s="69">
        <f t="shared" si="1"/>
        <v>4</v>
      </c>
      <c r="J118" s="68">
        <f t="shared" si="2"/>
        <v>5.2249999999999996</v>
      </c>
    </row>
    <row r="119" spans="1:10" x14ac:dyDescent="0.25">
      <c r="A119" s="42"/>
      <c r="B119" s="42"/>
      <c r="C119" s="42"/>
      <c r="D119" s="42"/>
      <c r="E119" s="42"/>
      <c r="F119" s="42"/>
      <c r="G119" s="42"/>
      <c r="H119" s="41"/>
      <c r="I119" s="41"/>
      <c r="J119" s="41"/>
    </row>
    <row r="120" spans="1:10" x14ac:dyDescent="0.25">
      <c r="A120" s="42" t="s">
        <v>145</v>
      </c>
      <c r="B120" s="68">
        <f t="shared" ref="B120:G120" si="3">MAX(B111:B118)-MIN(B111:B118)</f>
        <v>3.6</v>
      </c>
      <c r="C120" s="68">
        <f t="shared" si="3"/>
        <v>1.7999999999999998</v>
      </c>
      <c r="D120" s="68">
        <f t="shared" si="3"/>
        <v>2.1</v>
      </c>
      <c r="E120" s="68">
        <f t="shared" si="3"/>
        <v>2.9</v>
      </c>
      <c r="F120" s="68">
        <f t="shared" si="3"/>
        <v>1.5999999999999996</v>
      </c>
      <c r="G120" s="68">
        <f t="shared" si="3"/>
        <v>1.4</v>
      </c>
      <c r="H120" s="41"/>
      <c r="I120" s="41"/>
      <c r="J120" s="68">
        <f>MAX(J111:J118)-MIN(J111:J118)</f>
        <v>0.95833333333333304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9</vt:i4>
      </vt:variant>
    </vt:vector>
  </HeadingPairs>
  <TitlesOfParts>
    <vt:vector size="9" baseType="lpstr">
      <vt:lpstr>Info</vt:lpstr>
      <vt:lpstr>Übung 1</vt:lpstr>
      <vt:lpstr>Übung 2</vt:lpstr>
      <vt:lpstr>Übung 3</vt:lpstr>
      <vt:lpstr>Übung 4</vt:lpstr>
      <vt:lpstr>Übung 5</vt:lpstr>
      <vt:lpstr>Übung 6</vt:lpstr>
      <vt:lpstr>Übung 7</vt:lpstr>
      <vt:lpstr>Übung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Repetition 'Einfache Berechnungen in Excel'</dc:title>
  <dc:subject>Excel</dc:subject>
  <dc:creator>Jürg Lippuner</dc:creator>
  <cp:lastModifiedBy>Lippuner Jürg BZSL</cp:lastModifiedBy>
  <cp:lastPrinted>2000-08-04T09:29:11Z</cp:lastPrinted>
  <dcterms:created xsi:type="dcterms:W3CDTF">1998-02-28T10:02:52Z</dcterms:created>
  <dcterms:modified xsi:type="dcterms:W3CDTF">2022-08-25T11:08:17Z</dcterms:modified>
</cp:coreProperties>
</file>