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9CC8534A-14D8-4460-BDBA-FFA0D7D6C89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Flugticket" sheetId="7" r:id="rId1"/>
    <sheet name="Motorfahrzeuge" sheetId="2" r:id="rId2"/>
    <sheet name="Benzinbezüge" sheetId="5" r:id="rId3"/>
    <sheet name="Holzbezug" sheetId="3" r:id="rId4"/>
    <sheet name="Getränke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8" i="6" l="1"/>
  <c r="F11" i="7"/>
  <c r="D104" i="7"/>
  <c r="D103" i="7"/>
  <c r="J8" i="7" l="1"/>
  <c r="G9" i="6" l="1"/>
  <c r="J9" i="6"/>
  <c r="M6" i="6"/>
  <c r="G6" i="6" s="1"/>
  <c r="M7" i="6"/>
  <c r="G7" i="6" s="1"/>
  <c r="M5" i="6"/>
  <c r="M9" i="6" s="1"/>
  <c r="G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L2" i="3"/>
  <c r="F3" i="5"/>
  <c r="F4" i="5"/>
  <c r="F5" i="5"/>
  <c r="F6" i="5"/>
  <c r="F7" i="5"/>
  <c r="F8" i="5"/>
  <c r="F9" i="5"/>
  <c r="F10" i="5"/>
  <c r="F11" i="5"/>
  <c r="F12" i="5"/>
  <c r="F13" i="5"/>
  <c r="F2" i="5"/>
  <c r="K3" i="5"/>
  <c r="K4" i="5"/>
  <c r="K5" i="5"/>
  <c r="K6" i="5"/>
  <c r="K7" i="5"/>
  <c r="K8" i="5"/>
  <c r="K9" i="5"/>
  <c r="K10" i="5"/>
  <c r="K11" i="5"/>
  <c r="K12" i="5"/>
  <c r="K13" i="5"/>
  <c r="K2" i="5"/>
  <c r="I12" i="2"/>
  <c r="J9" i="2"/>
  <c r="K9" i="2"/>
  <c r="L9" i="2"/>
  <c r="M9" i="2"/>
  <c r="N9" i="2"/>
  <c r="I9" i="2"/>
  <c r="N12" i="2"/>
  <c r="M12" i="2"/>
  <c r="L12" i="2"/>
  <c r="K12" i="2"/>
  <c r="J12" i="2"/>
  <c r="N11" i="2"/>
  <c r="M11" i="2"/>
  <c r="L11" i="2"/>
  <c r="K11" i="2"/>
  <c r="J11" i="2"/>
  <c r="I11" i="2"/>
  <c r="I10" i="2"/>
  <c r="V11" i="2"/>
  <c r="U11" i="2"/>
  <c r="T11" i="2"/>
  <c r="S11" i="2"/>
  <c r="R11" i="2"/>
  <c r="Q11" i="2"/>
  <c r="R10" i="2"/>
  <c r="S10" i="2"/>
  <c r="T10" i="2"/>
  <c r="U10" i="2"/>
  <c r="V10" i="2"/>
  <c r="Q10" i="2"/>
  <c r="N10" i="2"/>
  <c r="M10" i="2"/>
  <c r="L10" i="2"/>
  <c r="K10" i="2"/>
  <c r="J10" i="2"/>
  <c r="J6" i="2"/>
  <c r="K6" i="2"/>
  <c r="L6" i="2"/>
  <c r="M6" i="2"/>
  <c r="N6" i="2"/>
  <c r="I6" i="2"/>
  <c r="J7" i="2"/>
  <c r="K7" i="2"/>
  <c r="L7" i="2"/>
  <c r="M7" i="2"/>
  <c r="N7" i="2"/>
  <c r="I7" i="2"/>
  <c r="V7" i="2"/>
  <c r="U7" i="2"/>
  <c r="T7" i="2"/>
  <c r="S7" i="2"/>
  <c r="R7" i="2"/>
  <c r="Q7" i="2"/>
  <c r="F3" i="7"/>
  <c r="F8" i="7"/>
  <c r="F6" i="7"/>
  <c r="F4" i="7"/>
  <c r="J11" i="7"/>
  <c r="J6" i="7"/>
  <c r="J4" i="7"/>
  <c r="J3" i="7"/>
  <c r="G5" i="6" l="1"/>
  <c r="D92" i="5"/>
  <c r="D93" i="5"/>
  <c r="D94" i="5"/>
  <c r="D95" i="5"/>
  <c r="D96" i="5"/>
  <c r="D97" i="5"/>
  <c r="D98" i="5"/>
  <c r="D99" i="5"/>
  <c r="D100" i="5"/>
  <c r="D101" i="5"/>
  <c r="D102" i="5"/>
  <c r="D103" i="5"/>
  <c r="D106" i="7"/>
  <c r="D108" i="7"/>
  <c r="E104" i="6"/>
  <c r="E105" i="6"/>
  <c r="E106" i="6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C110" i="2"/>
  <c r="D110" i="2"/>
  <c r="E110" i="2"/>
  <c r="F110" i="2"/>
  <c r="G110" i="2"/>
  <c r="B110" i="2"/>
  <c r="C106" i="2"/>
  <c r="C109" i="2" s="1"/>
  <c r="D106" i="2"/>
  <c r="D109" i="2" s="1"/>
  <c r="E106" i="2"/>
  <c r="E109" i="2" s="1"/>
  <c r="F106" i="2"/>
  <c r="F109" i="2" s="1"/>
  <c r="G106" i="2"/>
  <c r="G109" i="2" s="1"/>
  <c r="B106" i="2"/>
  <c r="B109" i="2" s="1"/>
  <c r="E108" i="6" l="1"/>
  <c r="D111" i="7"/>
</calcChain>
</file>

<file path=xl/sharedStrings.xml><?xml version="1.0" encoding="utf-8"?>
<sst xmlns="http://schemas.openxmlformats.org/spreadsheetml/2006/main" count="167" uniqueCount="68">
  <si>
    <t>Artikel</t>
  </si>
  <si>
    <t>Juli</t>
  </si>
  <si>
    <t>August</t>
  </si>
  <si>
    <t>September</t>
  </si>
  <si>
    <t>Total</t>
  </si>
  <si>
    <t>Motorfahrzeuge und Fahrräder 1950 bis 1993 in der Schweiz</t>
  </si>
  <si>
    <t>Personenwagen</t>
  </si>
  <si>
    <t>Uebrige Motorwagen</t>
  </si>
  <si>
    <t xml:space="preserve">Motorräder </t>
  </si>
  <si>
    <t>Total Motorfahrzeuge</t>
  </si>
  <si>
    <t>Einwohner</t>
  </si>
  <si>
    <t>Holzbezug</t>
  </si>
  <si>
    <t>Kunde</t>
  </si>
  <si>
    <t>Breite</t>
  </si>
  <si>
    <t>Müller</t>
  </si>
  <si>
    <t>Typ 123</t>
  </si>
  <si>
    <t>Moser</t>
  </si>
  <si>
    <t>Typ 128</t>
  </si>
  <si>
    <t>Typ 125</t>
  </si>
  <si>
    <t>Typ 122</t>
  </si>
  <si>
    <t>Typ 118</t>
  </si>
  <si>
    <t>Berechnen Sie die farbig unterlegten Felder</t>
  </si>
  <si>
    <t>Monat</t>
  </si>
  <si>
    <t>Liter</t>
  </si>
  <si>
    <t>Betrag</t>
  </si>
  <si>
    <t>Januar</t>
  </si>
  <si>
    <t>Februar</t>
  </si>
  <si>
    <t>März</t>
  </si>
  <si>
    <t>April</t>
  </si>
  <si>
    <t>Mai</t>
  </si>
  <si>
    <t>Juni</t>
  </si>
  <si>
    <t>Oktober</t>
  </si>
  <si>
    <t>November</t>
  </si>
  <si>
    <t>Dezember</t>
  </si>
  <si>
    <t>LIEFERSCHEIN</t>
  </si>
  <si>
    <t>Getränk</t>
  </si>
  <si>
    <t>Preis je Flasche</t>
  </si>
  <si>
    <t>Wert</t>
  </si>
  <si>
    <t>Coca Cola</t>
  </si>
  <si>
    <t>Sinalco</t>
  </si>
  <si>
    <t>Rivella</t>
  </si>
  <si>
    <t>Preis pro Liter</t>
  </si>
  <si>
    <t>Länge</t>
  </si>
  <si>
    <t>Motorfahrzeuge pro Einwohner</t>
  </si>
  <si>
    <t>Personenwagen pro Einwohner</t>
  </si>
  <si>
    <t>Gesamtbetrag</t>
  </si>
  <si>
    <t>FLUGTICKET</t>
  </si>
  <si>
    <t>Passagiere</t>
  </si>
  <si>
    <t>Zürich-New York</t>
  </si>
  <si>
    <t>New York-Los Angeles</t>
  </si>
  <si>
    <t>Flugpreis</t>
  </si>
  <si>
    <t>+ Anullationsversicherung</t>
  </si>
  <si>
    <t>- Rabatt Abflug Mittwoch</t>
  </si>
  <si>
    <t>Motorfahrzeuge
pro Einwohner</t>
  </si>
  <si>
    <t>Personenwagen
pro Einwohner</t>
  </si>
  <si>
    <t>Flugstrecke</t>
  </si>
  <si>
    <r>
      <t>m</t>
    </r>
    <r>
      <rPr>
        <b/>
        <vertAlign val="superscript"/>
        <sz val="11"/>
        <color theme="0"/>
        <rFont val="Corbel"/>
        <family val="2"/>
      </rPr>
      <t>2</t>
    </r>
    <r>
      <rPr>
        <b/>
        <sz val="11"/>
        <color theme="0"/>
        <rFont val="Corbel"/>
        <family val="2"/>
      </rPr>
      <t xml:space="preserve"> (Breite * Länge)</t>
    </r>
  </si>
  <si>
    <t>Harrasse</t>
  </si>
  <si>
    <t>Wert in CHF</t>
  </si>
  <si>
    <t>Lieferschein</t>
  </si>
  <si>
    <t>Einzelpreis</t>
  </si>
  <si>
    <t>Total in Franken</t>
  </si>
  <si>
    <t>abzüglich Rabatt Abflug Mittwoch</t>
  </si>
  <si>
    <t>plus Anullationsversicherung</t>
  </si>
  <si>
    <t>Flugpreis (brutto)</t>
  </si>
  <si>
    <t>Total Harrasse</t>
  </si>
  <si>
    <t>Zwischentotal</t>
  </si>
  <si>
    <t>Flaschen
je Harrass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</si>
</sst>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43" formatCode="_ * #,##0.00_ ;_ * \-#,##0.00_ ;_ * &quot;-&quot;??_ ;_ @_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Corbel"/>
      <family val="2"/>
    </font>
    <font>
      <sz val="10"/>
      <name val="Corbel"/>
      <family val="2"/>
    </font>
    <font>
      <sz val="12"/>
      <name val="Corbel"/>
      <family val="2"/>
    </font>
    <font>
      <b/>
      <sz val="14"/>
      <color indexed="9"/>
      <name val="Corbel"/>
      <family val="2"/>
    </font>
    <font>
      <sz val="12"/>
      <color indexed="9"/>
      <name val="Corbel"/>
      <family val="2"/>
    </font>
    <font>
      <sz val="11"/>
      <name val="Corbel"/>
      <family val="2"/>
    </font>
    <font>
      <b/>
      <sz val="11"/>
      <color theme="0"/>
      <name val="Corbel"/>
      <family val="2"/>
    </font>
    <font>
      <b/>
      <vertAlign val="superscript"/>
      <sz val="11"/>
      <color theme="0"/>
      <name val="Corbel"/>
      <family val="2"/>
    </font>
    <font>
      <b/>
      <sz val="16"/>
      <color theme="0"/>
      <name val="Corbel"/>
      <family val="2"/>
    </font>
    <font>
      <sz val="12"/>
      <color theme="0"/>
      <name val="Corbel"/>
      <family val="2"/>
    </font>
    <font>
      <b/>
      <sz val="12"/>
      <color theme="0" tint="-0.34998626667073579"/>
      <name val="Corbel"/>
      <family val="2"/>
    </font>
    <font>
      <b/>
      <sz val="12"/>
      <color theme="0"/>
      <name val="Corbel"/>
      <family val="2"/>
    </font>
    <font>
      <sz val="9"/>
      <name val="Corbel"/>
      <family val="2"/>
    </font>
    <font>
      <b/>
      <sz val="18"/>
      <color theme="0"/>
      <name val="Corbel"/>
      <family val="2"/>
    </font>
    <font>
      <sz val="11"/>
      <color theme="0"/>
      <name val="Corbe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rgb="FF7030A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vertical="center"/>
    </xf>
    <xf numFmtId="2" fontId="4" fillId="0" borderId="0" xfId="0" applyNumberFormat="1" applyFont="1"/>
    <xf numFmtId="0" fontId="4" fillId="6" borderId="0" xfId="0" applyFont="1" applyFill="1"/>
    <xf numFmtId="0" fontId="12" fillId="6" borderId="0" xfId="0" applyFont="1" applyFill="1"/>
    <xf numFmtId="0" fontId="3" fillId="6" borderId="0" xfId="0" applyFont="1" applyFill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0" applyFont="1" applyBorder="1"/>
    <xf numFmtId="3" fontId="4" fillId="0" borderId="0" xfId="0" applyNumberFormat="1" applyFont="1" applyBorder="1"/>
    <xf numFmtId="44" fontId="4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3" fontId="4" fillId="0" borderId="0" xfId="1" applyFont="1" applyAlignment="1">
      <alignment vertical="center"/>
    </xf>
    <xf numFmtId="43" fontId="4" fillId="0" borderId="4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0" borderId="5" xfId="1" applyFont="1" applyBorder="1" applyAlignment="1">
      <alignment vertical="center"/>
    </xf>
    <xf numFmtId="43" fontId="2" fillId="0" borderId="4" xfId="1" applyFont="1" applyBorder="1" applyAlignment="1">
      <alignment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43" fontId="2" fillId="8" borderId="6" xfId="1" applyFont="1" applyFill="1" applyBorder="1" applyAlignment="1">
      <alignment vertical="center"/>
    </xf>
    <xf numFmtId="43" fontId="4" fillId="0" borderId="6" xfId="1" applyFont="1" applyBorder="1" applyAlignment="1">
      <alignment vertical="center"/>
    </xf>
    <xf numFmtId="43" fontId="4" fillId="8" borderId="6" xfId="1" applyFont="1" applyFill="1" applyBorder="1" applyAlignment="1">
      <alignment vertical="center"/>
    </xf>
    <xf numFmtId="43" fontId="4" fillId="9" borderId="2" xfId="1" applyFont="1" applyFill="1" applyBorder="1" applyAlignment="1">
      <alignment vertical="center"/>
    </xf>
    <xf numFmtId="43" fontId="2" fillId="9" borderId="2" xfId="1" applyFont="1" applyFill="1" applyBorder="1" applyAlignment="1">
      <alignment vertical="center"/>
    </xf>
    <xf numFmtId="0" fontId="13" fillId="4" borderId="7" xfId="0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4" fontId="4" fillId="0" borderId="7" xfId="1" applyNumberFormat="1" applyFont="1" applyBorder="1" applyAlignment="1">
      <alignment horizontal="right" vertical="center"/>
    </xf>
    <xf numFmtId="2" fontId="4" fillId="9" borderId="7" xfId="0" applyNumberFormat="1" applyFont="1" applyFill="1" applyBorder="1" applyAlignment="1">
      <alignment horizontal="right" vertical="center"/>
    </xf>
    <xf numFmtId="0" fontId="13" fillId="10" borderId="6" xfId="0" applyFont="1" applyFill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right" vertical="center"/>
    </xf>
    <xf numFmtId="2" fontId="4" fillId="8" borderId="6" xfId="0" applyNumberFormat="1" applyFont="1" applyFill="1" applyBorder="1" applyAlignment="1">
      <alignment horizontal="right" vertical="center"/>
    </xf>
    <xf numFmtId="0" fontId="11" fillId="10" borderId="8" xfId="0" applyFont="1" applyFill="1" applyBorder="1"/>
    <xf numFmtId="49" fontId="10" fillId="10" borderId="9" xfId="0" applyNumberFormat="1" applyFont="1" applyFill="1" applyBorder="1" applyAlignment="1">
      <alignment horizontal="right" vertical="center"/>
    </xf>
    <xf numFmtId="49" fontId="10" fillId="10" borderId="10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" fontId="4" fillId="8" borderId="9" xfId="1" applyNumberFormat="1" applyFont="1" applyFill="1" applyBorder="1" applyAlignment="1">
      <alignment vertical="center"/>
    </xf>
    <xf numFmtId="3" fontId="4" fillId="8" borderId="10" xfId="1" applyNumberFormat="1" applyFont="1" applyFill="1" applyBorder="1" applyAlignment="1">
      <alignment vertical="center"/>
    </xf>
    <xf numFmtId="3" fontId="4" fillId="3" borderId="9" xfId="0" applyNumberFormat="1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4" fillId="8" borderId="9" xfId="0" applyNumberFormat="1" applyFont="1" applyFill="1" applyBorder="1" applyAlignment="1">
      <alignment vertical="center"/>
    </xf>
    <xf numFmtId="0" fontId="4" fillId="8" borderId="10" xfId="0" applyNumberFormat="1" applyFont="1" applyFill="1" applyBorder="1" applyAlignment="1">
      <alignment vertical="center"/>
    </xf>
    <xf numFmtId="0" fontId="11" fillId="4" borderId="11" xfId="0" applyFont="1" applyFill="1" applyBorder="1"/>
    <xf numFmtId="49" fontId="10" fillId="4" borderId="12" xfId="0" applyNumberFormat="1" applyFont="1" applyFill="1" applyBorder="1" applyAlignment="1">
      <alignment horizontal="right" vertical="center"/>
    </xf>
    <xf numFmtId="49" fontId="10" fillId="4" borderId="13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4" fillId="5" borderId="12" xfId="1" applyNumberFormat="1" applyFont="1" applyFill="1" applyBorder="1" applyAlignment="1">
      <alignment vertical="center"/>
    </xf>
    <xf numFmtId="3" fontId="4" fillId="5" borderId="13" xfId="1" applyNumberFormat="1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4" fillId="5" borderId="12" xfId="0" applyNumberFormat="1" applyFont="1" applyFill="1" applyBorder="1" applyAlignment="1">
      <alignment vertical="center"/>
    </xf>
    <xf numFmtId="0" fontId="4" fillId="5" borderId="13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vertical="center"/>
    </xf>
    <xf numFmtId="0" fontId="8" fillId="10" borderId="6" xfId="0" applyFont="1" applyFill="1" applyBorder="1" applyAlignment="1">
      <alignment horizontal="left" vertical="center"/>
    </xf>
    <xf numFmtId="0" fontId="8" fillId="10" borderId="6" xfId="0" applyFont="1" applyFill="1" applyBorder="1" applyAlignment="1">
      <alignment horizontal="right" vertical="center"/>
    </xf>
    <xf numFmtId="0" fontId="8" fillId="1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8" borderId="6" xfId="0" applyFont="1" applyFill="1" applyBorder="1" applyAlignment="1">
      <alignment vertical="center"/>
    </xf>
    <xf numFmtId="0" fontId="8" fillId="10" borderId="0" xfId="0" applyFont="1" applyFill="1" applyAlignment="1">
      <alignment horizontal="centerContinuous"/>
    </xf>
    <xf numFmtId="0" fontId="16" fillId="10" borderId="0" xfId="0" applyFont="1" applyFill="1"/>
    <xf numFmtId="0" fontId="8" fillId="10" borderId="0" xfId="0" applyFont="1" applyFill="1" applyAlignment="1">
      <alignment horizontal="left"/>
    </xf>
    <xf numFmtId="0" fontId="4" fillId="0" borderId="4" xfId="0" applyFont="1" applyBorder="1" applyAlignment="1">
      <alignment vertical="center"/>
    </xf>
    <xf numFmtId="43" fontId="4" fillId="0" borderId="0" xfId="1" applyFont="1" applyFill="1" applyAlignment="1">
      <alignment horizontal="right" vertical="center"/>
    </xf>
    <xf numFmtId="0" fontId="4" fillId="8" borderId="6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vertical="center"/>
    </xf>
    <xf numFmtId="0" fontId="13" fillId="10" borderId="0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center" vertical="center"/>
    </xf>
  </cellXfs>
  <cellStyles count="3">
    <cellStyle name="Komma" xfId="1" builtinId="3"/>
    <cellStyle name="Standard" xfId="0" builtinId="0"/>
    <cellStyle name="Währung" xfId="2" builtinId="4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"/>
  <sheetViews>
    <sheetView tabSelected="1" zoomScale="140" workbookViewId="0"/>
  </sheetViews>
  <sheetFormatPr baseColWidth="10" defaultColWidth="11.453125" defaultRowHeight="13" x14ac:dyDescent="0.25"/>
  <cols>
    <col min="1" max="1" width="36.81640625" style="14" customWidth="1"/>
    <col min="2" max="2" width="12" style="14" bestFit="1" customWidth="1"/>
    <col min="3" max="3" width="14" style="14" customWidth="1"/>
    <col min="4" max="4" width="17.81640625" style="14" customWidth="1"/>
    <col min="5" max="5" width="11.453125" style="14"/>
    <col min="6" max="6" width="20.26953125" style="14" customWidth="1"/>
    <col min="7" max="9" width="11.453125" style="14"/>
    <col min="10" max="10" width="8" style="14" hidden="1" customWidth="1"/>
    <col min="11" max="16384" width="11.453125" style="14"/>
  </cols>
  <sheetData>
    <row r="1" spans="1:10" ht="15.5" x14ac:dyDescent="0.25">
      <c r="A1" s="84" t="s">
        <v>55</v>
      </c>
      <c r="B1" s="85" t="s">
        <v>47</v>
      </c>
      <c r="C1" s="86" t="s">
        <v>60</v>
      </c>
      <c r="D1" s="85" t="s">
        <v>61</v>
      </c>
    </row>
    <row r="2" spans="1:10" ht="15.5" x14ac:dyDescent="0.25">
      <c r="A2" s="9"/>
      <c r="B2" s="19"/>
      <c r="C2" s="9"/>
      <c r="D2" s="9"/>
    </row>
    <row r="3" spans="1:10" ht="15.5" x14ac:dyDescent="0.25">
      <c r="A3" s="9" t="s">
        <v>48</v>
      </c>
      <c r="B3" s="19">
        <v>2</v>
      </c>
      <c r="C3" s="32">
        <v>860</v>
      </c>
      <c r="D3" s="44"/>
      <c r="F3" s="14" t="str">
        <f>IF(D3="","",IF(D3=J3,"richtig","das stimmt noch nicht"))</f>
        <v/>
      </c>
      <c r="J3" s="20">
        <f>B3*C3</f>
        <v>1720</v>
      </c>
    </row>
    <row r="4" spans="1:10" ht="15.5" x14ac:dyDescent="0.25">
      <c r="A4" s="30" t="s">
        <v>49</v>
      </c>
      <c r="B4" s="31">
        <v>2</v>
      </c>
      <c r="C4" s="33">
        <v>260</v>
      </c>
      <c r="D4" s="44"/>
      <c r="F4" s="14" t="str">
        <f>IF(D4="","",IF(D4=J4,"richtig","das stimmt noch nicht"))</f>
        <v/>
      </c>
      <c r="J4" s="20">
        <f>B4*C4</f>
        <v>520</v>
      </c>
    </row>
    <row r="5" spans="1:10" ht="15.5" x14ac:dyDescent="0.25">
      <c r="A5" s="9"/>
      <c r="B5" s="19"/>
      <c r="C5" s="32"/>
      <c r="D5" s="32"/>
      <c r="J5" s="20"/>
    </row>
    <row r="6" spans="1:10" ht="15.5" x14ac:dyDescent="0.25">
      <c r="A6" s="27" t="s">
        <v>64</v>
      </c>
      <c r="B6" s="19"/>
      <c r="C6" s="32"/>
      <c r="D6" s="44"/>
      <c r="F6" s="14" t="str">
        <f>IF(D6="","",IF(D6=J6,"richtig","das stimmt noch nicht"))</f>
        <v/>
      </c>
      <c r="J6" s="20">
        <f>SUM(J3:J5)</f>
        <v>2240</v>
      </c>
    </row>
    <row r="7" spans="1:10" ht="15.5" x14ac:dyDescent="0.25">
      <c r="A7" s="27"/>
      <c r="B7" s="19"/>
      <c r="C7" s="32"/>
      <c r="D7" s="32"/>
      <c r="J7" s="20"/>
    </row>
    <row r="8" spans="1:10" ht="15.5" x14ac:dyDescent="0.25">
      <c r="A8" s="22" t="s">
        <v>63</v>
      </c>
      <c r="B8" s="19">
        <v>2</v>
      </c>
      <c r="C8" s="32">
        <v>45</v>
      </c>
      <c r="D8" s="44"/>
      <c r="F8" s="14" t="str">
        <f>IF(D8="","",IF(D8=J8,"richtig","das stimmt noch nicht"))</f>
        <v/>
      </c>
      <c r="J8" s="20">
        <f>B8*C8</f>
        <v>90</v>
      </c>
    </row>
    <row r="9" spans="1:10" ht="15.5" x14ac:dyDescent="0.25">
      <c r="A9" s="29" t="s">
        <v>62</v>
      </c>
      <c r="B9" s="30"/>
      <c r="C9" s="34"/>
      <c r="D9" s="35">
        <v>100</v>
      </c>
      <c r="J9" s="20"/>
    </row>
    <row r="10" spans="1:10" ht="15.5" x14ac:dyDescent="0.25">
      <c r="A10" s="9"/>
      <c r="B10" s="9"/>
      <c r="C10" s="32"/>
      <c r="D10" s="32"/>
      <c r="J10" s="20"/>
    </row>
    <row r="11" spans="1:10" ht="15.5" x14ac:dyDescent="0.25">
      <c r="A11" s="28" t="s">
        <v>4</v>
      </c>
      <c r="B11" s="28"/>
      <c r="C11" s="36"/>
      <c r="D11" s="45"/>
      <c r="F11" s="14" t="str">
        <f>IF(D11="","",IF(D11=J11,"richtig","das stimmt noch nicht"))</f>
        <v/>
      </c>
      <c r="J11" s="20">
        <f>J6+J8-D9</f>
        <v>2230</v>
      </c>
    </row>
    <row r="98" spans="1:4" ht="15.5" x14ac:dyDescent="0.25">
      <c r="A98" s="27" t="s">
        <v>46</v>
      </c>
      <c r="B98" s="9"/>
      <c r="C98" s="9"/>
      <c r="D98" s="9"/>
    </row>
    <row r="99" spans="1:4" ht="15.5" x14ac:dyDescent="0.25">
      <c r="A99" s="9"/>
      <c r="B99" s="9"/>
      <c r="C99" s="9"/>
      <c r="D99" s="9"/>
    </row>
    <row r="100" spans="1:4" ht="15.5" x14ac:dyDescent="0.25">
      <c r="A100" s="9"/>
      <c r="B100" s="9"/>
      <c r="C100" s="9"/>
      <c r="D100" s="9"/>
    </row>
    <row r="101" spans="1:4" ht="15.5" x14ac:dyDescent="0.25">
      <c r="A101" s="37" t="s">
        <v>55</v>
      </c>
      <c r="B101" s="38" t="s">
        <v>47</v>
      </c>
      <c r="C101" s="39" t="s">
        <v>60</v>
      </c>
      <c r="D101" s="38" t="s">
        <v>61</v>
      </c>
    </row>
    <row r="102" spans="1:4" ht="15.5" x14ac:dyDescent="0.25">
      <c r="A102" s="9"/>
      <c r="B102" s="19"/>
      <c r="C102" s="9"/>
      <c r="D102" s="9"/>
    </row>
    <row r="103" spans="1:4" ht="15.5" x14ac:dyDescent="0.25">
      <c r="A103" s="9" t="s">
        <v>48</v>
      </c>
      <c r="B103" s="19">
        <v>2</v>
      </c>
      <c r="C103" s="32">
        <v>860</v>
      </c>
      <c r="D103" s="43">
        <f>B103*C103</f>
        <v>1720</v>
      </c>
    </row>
    <row r="104" spans="1:4" ht="15.5" x14ac:dyDescent="0.25">
      <c r="A104" s="30" t="s">
        <v>49</v>
      </c>
      <c r="B104" s="31">
        <v>2</v>
      </c>
      <c r="C104" s="34">
        <v>260</v>
      </c>
      <c r="D104" s="43">
        <f>B104*C104</f>
        <v>520</v>
      </c>
    </row>
    <row r="105" spans="1:4" ht="15.5" x14ac:dyDescent="0.25">
      <c r="A105" s="9"/>
      <c r="B105" s="19"/>
      <c r="C105" s="26"/>
      <c r="D105" s="26"/>
    </row>
    <row r="106" spans="1:4" ht="15.5" x14ac:dyDescent="0.25">
      <c r="A106" s="27" t="s">
        <v>50</v>
      </c>
      <c r="B106" s="19"/>
      <c r="C106" s="32"/>
      <c r="D106" s="43">
        <f>SUM(D103:D105)</f>
        <v>2240</v>
      </c>
    </row>
    <row r="107" spans="1:4" ht="15.5" x14ac:dyDescent="0.25">
      <c r="A107" s="27"/>
      <c r="B107" s="19"/>
      <c r="C107" s="32"/>
      <c r="D107" s="32"/>
    </row>
    <row r="108" spans="1:4" ht="15.5" x14ac:dyDescent="0.25">
      <c r="A108" s="22" t="s">
        <v>51</v>
      </c>
      <c r="B108" s="19">
        <v>2</v>
      </c>
      <c r="C108" s="32">
        <v>45</v>
      </c>
      <c r="D108" s="43">
        <f>B108*C108</f>
        <v>90</v>
      </c>
    </row>
    <row r="109" spans="1:4" ht="15.5" x14ac:dyDescent="0.25">
      <c r="A109" s="29" t="s">
        <v>52</v>
      </c>
      <c r="B109" s="30"/>
      <c r="C109" s="34"/>
      <c r="D109" s="42">
        <v>100</v>
      </c>
    </row>
    <row r="110" spans="1:4" ht="15.5" x14ac:dyDescent="0.25">
      <c r="A110" s="9"/>
      <c r="B110" s="9"/>
      <c r="C110" s="32"/>
      <c r="D110" s="32"/>
    </row>
    <row r="111" spans="1:4" ht="15.5" x14ac:dyDescent="0.25">
      <c r="A111" s="28" t="s">
        <v>4</v>
      </c>
      <c r="B111" s="28"/>
      <c r="C111" s="40"/>
      <c r="D111" s="41">
        <f>D106+D108-D109</f>
        <v>2230</v>
      </c>
    </row>
  </sheetData>
  <phoneticPr fontId="0" type="noConversion"/>
  <conditionalFormatting sqref="F3:F11">
    <cfRule type="containsText" dxfId="19" priority="1" operator="containsText" text="nicht">
      <formula>NOT(ISERROR(SEARCH("nicht",F3)))</formula>
    </cfRule>
    <cfRule type="containsText" dxfId="18" priority="2" operator="containsText" text="richtig">
      <formula>NOT(ISERROR(SEARCH("richtig",F3)))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&amp;R&amp;"Verdana,Fett"&amp;16&amp;A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0"/>
  <sheetViews>
    <sheetView zoomScale="120" workbookViewId="0"/>
  </sheetViews>
  <sheetFormatPr baseColWidth="10" defaultColWidth="11.453125" defaultRowHeight="15.5" x14ac:dyDescent="0.35"/>
  <cols>
    <col min="1" max="1" width="24.81640625" style="2" customWidth="1"/>
    <col min="2" max="8" width="11.453125" style="2"/>
    <col min="9" max="14" width="11.453125" style="11"/>
    <col min="15" max="22" width="0" style="2" hidden="1" customWidth="1"/>
    <col min="23" max="16384" width="11.453125" style="2"/>
  </cols>
  <sheetData>
    <row r="1" spans="1:22" ht="23.25" customHeight="1" x14ac:dyDescent="0.35">
      <c r="A1" s="4" t="s">
        <v>5</v>
      </c>
      <c r="B1" s="5"/>
      <c r="C1" s="5"/>
      <c r="D1" s="5"/>
      <c r="E1" s="5"/>
      <c r="F1" s="5"/>
      <c r="G1" s="5"/>
    </row>
    <row r="3" spans="1:22" ht="30.75" customHeight="1" x14ac:dyDescent="0.35">
      <c r="A3" s="70"/>
      <c r="B3" s="71">
        <v>1950</v>
      </c>
      <c r="C3" s="71">
        <v>1960</v>
      </c>
      <c r="D3" s="71">
        <v>1970</v>
      </c>
      <c r="E3" s="71">
        <v>1980</v>
      </c>
      <c r="F3" s="71">
        <v>1993</v>
      </c>
      <c r="G3" s="72">
        <v>2018</v>
      </c>
    </row>
    <row r="4" spans="1:22" ht="30.75" customHeight="1" x14ac:dyDescent="0.35">
      <c r="A4" s="73" t="s">
        <v>6</v>
      </c>
      <c r="B4" s="74">
        <v>146998</v>
      </c>
      <c r="C4" s="74">
        <v>485233</v>
      </c>
      <c r="D4" s="74">
        <v>1239314</v>
      </c>
      <c r="E4" s="74">
        <v>2246752</v>
      </c>
      <c r="F4" s="74">
        <v>3116623</v>
      </c>
      <c r="G4" s="75">
        <v>4602688</v>
      </c>
    </row>
    <row r="5" spans="1:22" ht="30.75" customHeight="1" x14ac:dyDescent="0.35">
      <c r="A5" s="73" t="s">
        <v>7</v>
      </c>
      <c r="B5" s="74">
        <v>41524</v>
      </c>
      <c r="C5" s="74">
        <v>88547</v>
      </c>
      <c r="D5" s="74">
        <v>284722</v>
      </c>
      <c r="E5" s="74">
        <v>318174</v>
      </c>
      <c r="F5" s="74">
        <v>491695</v>
      </c>
      <c r="G5" s="75">
        <v>771759</v>
      </c>
    </row>
    <row r="6" spans="1:22" ht="30.75" customHeight="1" x14ac:dyDescent="0.35">
      <c r="A6" s="73" t="s">
        <v>8</v>
      </c>
      <c r="B6" s="74">
        <v>75975</v>
      </c>
      <c r="C6" s="74">
        <v>291326</v>
      </c>
      <c r="D6" s="74">
        <v>142112</v>
      </c>
      <c r="E6" s="74">
        <v>137340</v>
      </c>
      <c r="F6" s="74">
        <v>153891</v>
      </c>
      <c r="G6" s="75">
        <v>739344</v>
      </c>
      <c r="I6" s="12" t="str">
        <f>"Zelle "&amp;ADDRESS(7,COLUMN(B7),4)</f>
        <v>Zelle B7</v>
      </c>
      <c r="J6" s="12" t="str">
        <f t="shared" ref="J6:N6" si="0">"Zelle "&amp;ADDRESS(7,COLUMN(C7),4)</f>
        <v>Zelle C7</v>
      </c>
      <c r="K6" s="12" t="str">
        <f t="shared" si="0"/>
        <v>Zelle D7</v>
      </c>
      <c r="L6" s="12" t="str">
        <f t="shared" si="0"/>
        <v>Zelle E7</v>
      </c>
      <c r="M6" s="12" t="str">
        <f t="shared" si="0"/>
        <v>Zelle F7</v>
      </c>
      <c r="N6" s="12" t="str">
        <f t="shared" si="0"/>
        <v>Zelle G7</v>
      </c>
    </row>
    <row r="7" spans="1:22" ht="30.75" customHeight="1" x14ac:dyDescent="0.35">
      <c r="A7" s="76" t="s">
        <v>9</v>
      </c>
      <c r="B7" s="77"/>
      <c r="C7" s="77"/>
      <c r="D7" s="77"/>
      <c r="E7" s="77"/>
      <c r="F7" s="77"/>
      <c r="G7" s="78"/>
      <c r="I7" s="13" t="str">
        <f>IF(B7="","",IF(B7=Q7,"richtig","das stimmt noch nicht"))</f>
        <v/>
      </c>
      <c r="J7" s="13" t="str">
        <f t="shared" ref="J7:N7" si="1">IF(C7="","",IF(C7=R7,"richtig","das stimmt noch nicht"))</f>
        <v/>
      </c>
      <c r="K7" s="13" t="str">
        <f t="shared" si="1"/>
        <v/>
      </c>
      <c r="L7" s="13" t="str">
        <f t="shared" si="1"/>
        <v/>
      </c>
      <c r="M7" s="13" t="str">
        <f t="shared" si="1"/>
        <v/>
      </c>
      <c r="N7" s="13" t="str">
        <f t="shared" si="1"/>
        <v/>
      </c>
      <c r="O7" s="1"/>
      <c r="Q7" s="6">
        <f>SUM(B4:B6)</f>
        <v>264497</v>
      </c>
      <c r="R7" s="6">
        <f t="shared" ref="R7:V7" si="2">SUM(C4:C6)</f>
        <v>865106</v>
      </c>
      <c r="S7" s="6">
        <f t="shared" si="2"/>
        <v>1666148</v>
      </c>
      <c r="T7" s="6">
        <f t="shared" si="2"/>
        <v>2702266</v>
      </c>
      <c r="U7" s="6">
        <f t="shared" si="2"/>
        <v>3762209</v>
      </c>
      <c r="V7" s="6">
        <f t="shared" si="2"/>
        <v>6113791</v>
      </c>
    </row>
    <row r="8" spans="1:22" ht="30.75" customHeight="1" x14ac:dyDescent="0.35">
      <c r="A8" s="24"/>
      <c r="B8" s="25"/>
      <c r="C8" s="25"/>
      <c r="D8" s="25"/>
      <c r="E8" s="25"/>
      <c r="F8" s="25"/>
      <c r="G8" s="25"/>
    </row>
    <row r="9" spans="1:22" ht="30.75" customHeight="1" x14ac:dyDescent="0.35">
      <c r="A9" s="76" t="s">
        <v>10</v>
      </c>
      <c r="B9" s="79">
        <v>4714992</v>
      </c>
      <c r="C9" s="79">
        <v>5429061</v>
      </c>
      <c r="D9" s="79">
        <v>6269783</v>
      </c>
      <c r="E9" s="79">
        <v>6365960</v>
      </c>
      <c r="F9" s="79">
        <v>6907959</v>
      </c>
      <c r="G9" s="80">
        <v>8544527</v>
      </c>
      <c r="I9" s="12" t="str">
        <f>"Zelle "&amp;ADDRESS(10,COLUMN(B10),4)</f>
        <v>Zelle B10</v>
      </c>
      <c r="J9" s="12" t="str">
        <f t="shared" ref="J9:N9" si="3">"Zelle "&amp;ADDRESS(10,COLUMN(C10),4)</f>
        <v>Zelle C10</v>
      </c>
      <c r="K9" s="12" t="str">
        <f t="shared" si="3"/>
        <v>Zelle D10</v>
      </c>
      <c r="L9" s="12" t="str">
        <f t="shared" si="3"/>
        <v>Zelle E10</v>
      </c>
      <c r="M9" s="12" t="str">
        <f t="shared" si="3"/>
        <v>Zelle F10</v>
      </c>
      <c r="N9" s="12" t="str">
        <f t="shared" si="3"/>
        <v>Zelle G10</v>
      </c>
    </row>
    <row r="10" spans="1:22" ht="30.75" customHeight="1" x14ac:dyDescent="0.35">
      <c r="A10" s="81" t="s">
        <v>53</v>
      </c>
      <c r="B10" s="82"/>
      <c r="C10" s="82"/>
      <c r="D10" s="82"/>
      <c r="E10" s="82"/>
      <c r="F10" s="82"/>
      <c r="G10" s="83"/>
      <c r="I10" s="13" t="str">
        <f>IF(B10="","",IF(B10=Q10,"richtig","das stimmt noch nicht"))</f>
        <v/>
      </c>
      <c r="J10" s="13" t="str">
        <f t="shared" ref="J10" si="4">IF(C10="","",IF(C10=R10,"richtig","das stimmt noch nicht"))</f>
        <v/>
      </c>
      <c r="K10" s="13" t="str">
        <f t="shared" ref="K10" si="5">IF(D10="","",IF(D10=S10,"richtig","das stimmt noch nicht"))</f>
        <v/>
      </c>
      <c r="L10" s="13" t="str">
        <f t="shared" ref="L10" si="6">IF(E10="","",IF(E10=T10,"richtig","das stimmt noch nicht"))</f>
        <v/>
      </c>
      <c r="M10" s="13" t="str">
        <f t="shared" ref="M10" si="7">IF(F10="","",IF(F10=U10,"richtig","das stimmt noch nicht"))</f>
        <v/>
      </c>
      <c r="N10" s="13" t="str">
        <f t="shared" ref="N10" si="8">IF(G10="","",IF(G10=V10,"richtig","das stimmt noch nicht"))</f>
        <v/>
      </c>
      <c r="Q10" s="10">
        <f>SUM(B4:B6)/B9</f>
        <v>5.609701988889907E-2</v>
      </c>
      <c r="R10" s="10">
        <f t="shared" ref="R10:V10" si="9">SUM(C4:C6)/C9</f>
        <v>0.15934726097201707</v>
      </c>
      <c r="S10" s="10">
        <f t="shared" si="9"/>
        <v>0.26574253048311242</v>
      </c>
      <c r="T10" s="10">
        <f t="shared" si="9"/>
        <v>0.42448680167641645</v>
      </c>
      <c r="U10" s="10">
        <f t="shared" si="9"/>
        <v>0.54461947443521308</v>
      </c>
      <c r="V10" s="10">
        <f t="shared" si="9"/>
        <v>0.71552129216748916</v>
      </c>
    </row>
    <row r="11" spans="1:22" ht="30.75" customHeight="1" x14ac:dyDescent="0.35">
      <c r="A11" s="81" t="s">
        <v>54</v>
      </c>
      <c r="B11" s="82"/>
      <c r="C11" s="82"/>
      <c r="D11" s="82"/>
      <c r="E11" s="82"/>
      <c r="F11" s="82"/>
      <c r="G11" s="83"/>
      <c r="I11" s="13" t="str">
        <f>IF(B11="","",IF(B11=Q11,"richtig","das stimmt noch nicht"))</f>
        <v/>
      </c>
      <c r="J11" s="13" t="str">
        <f t="shared" ref="J11" si="10">IF(C11="","",IF(C11=R11,"richtig","das stimmt noch nicht"))</f>
        <v/>
      </c>
      <c r="K11" s="13" t="str">
        <f t="shared" ref="K11" si="11">IF(D11="","",IF(D11=S11,"richtig","das stimmt noch nicht"))</f>
        <v/>
      </c>
      <c r="L11" s="13" t="str">
        <f t="shared" ref="L11" si="12">IF(E11="","",IF(E11=T11,"richtig","das stimmt noch nicht"))</f>
        <v/>
      </c>
      <c r="M11" s="13" t="str">
        <f t="shared" ref="M11" si="13">IF(F11="","",IF(F11=U11,"richtig","das stimmt noch nicht"))</f>
        <v/>
      </c>
      <c r="N11" s="13" t="str">
        <f t="shared" ref="N11" si="14">IF(G11="","",IF(G11=V11,"richtig","das stimmt noch nicht"))</f>
        <v/>
      </c>
      <c r="Q11" s="10">
        <f>B4/B9</f>
        <v>3.1176723099424136E-2</v>
      </c>
      <c r="R11" s="10">
        <f t="shared" ref="R11:V11" si="15">C4/C9</f>
        <v>8.9376965924678323E-2</v>
      </c>
      <c r="S11" s="10">
        <f t="shared" si="15"/>
        <v>0.19766457627002401</v>
      </c>
      <c r="T11" s="10">
        <f t="shared" si="15"/>
        <v>0.35293215791490995</v>
      </c>
      <c r="U11" s="10">
        <f t="shared" si="15"/>
        <v>0.45116408478973313</v>
      </c>
      <c r="V11" s="10">
        <f t="shared" si="15"/>
        <v>0.53867089424610626</v>
      </c>
    </row>
    <row r="12" spans="1:22" x14ac:dyDescent="0.35">
      <c r="I12" s="12" t="str">
        <f>"Zelle "&amp;ADDRESS(11,COLUMN(B11),4)</f>
        <v>Zelle B11</v>
      </c>
      <c r="J12" s="12" t="str">
        <f t="shared" ref="J12" si="16">"Zelle "&amp;ADDRESS(7,COLUMN(C13),4)</f>
        <v>Zelle C7</v>
      </c>
      <c r="K12" s="12" t="str">
        <f t="shared" ref="K12" si="17">"Zelle "&amp;ADDRESS(7,COLUMN(D13),4)</f>
        <v>Zelle D7</v>
      </c>
      <c r="L12" s="12" t="str">
        <f t="shared" ref="L12" si="18">"Zelle "&amp;ADDRESS(7,COLUMN(E13),4)</f>
        <v>Zelle E7</v>
      </c>
      <c r="M12" s="12" t="str">
        <f t="shared" ref="M12" si="19">"Zelle "&amp;ADDRESS(7,COLUMN(F13),4)</f>
        <v>Zelle F7</v>
      </c>
      <c r="N12" s="12" t="str">
        <f t="shared" ref="N12" si="20">"Zelle "&amp;ADDRESS(7,COLUMN(G13),4)</f>
        <v>Zelle G7</v>
      </c>
    </row>
    <row r="100" spans="1:7" ht="18.5" x14ac:dyDescent="0.35">
      <c r="A100" s="4" t="s">
        <v>5</v>
      </c>
      <c r="B100" s="5"/>
      <c r="C100" s="5"/>
      <c r="D100" s="5"/>
      <c r="E100" s="5"/>
      <c r="F100" s="5"/>
      <c r="G100" s="5"/>
    </row>
    <row r="102" spans="1:7" ht="21" x14ac:dyDescent="0.35">
      <c r="A102" s="56"/>
      <c r="B102" s="57">
        <v>1950</v>
      </c>
      <c r="C102" s="57">
        <v>1960</v>
      </c>
      <c r="D102" s="57">
        <v>1970</v>
      </c>
      <c r="E102" s="57">
        <v>1980</v>
      </c>
      <c r="F102" s="57">
        <v>1982</v>
      </c>
      <c r="G102" s="58">
        <v>1993</v>
      </c>
    </row>
    <row r="103" spans="1:7" x14ac:dyDescent="0.35">
      <c r="A103" s="59" t="s">
        <v>6</v>
      </c>
      <c r="B103" s="60">
        <v>146998</v>
      </c>
      <c r="C103" s="60">
        <v>485233</v>
      </c>
      <c r="D103" s="60">
        <v>1239314</v>
      </c>
      <c r="E103" s="60">
        <v>2246752</v>
      </c>
      <c r="F103" s="60">
        <v>2473318</v>
      </c>
      <c r="G103" s="61">
        <v>3116623</v>
      </c>
    </row>
    <row r="104" spans="1:7" x14ac:dyDescent="0.35">
      <c r="A104" s="59" t="s">
        <v>7</v>
      </c>
      <c r="B104" s="60">
        <v>41524</v>
      </c>
      <c r="C104" s="60">
        <v>88547</v>
      </c>
      <c r="D104" s="60">
        <v>284722</v>
      </c>
      <c r="E104" s="60">
        <v>318174</v>
      </c>
      <c r="F104" s="60">
        <v>346285</v>
      </c>
      <c r="G104" s="61">
        <v>491695</v>
      </c>
    </row>
    <row r="105" spans="1:7" x14ac:dyDescent="0.35">
      <c r="A105" s="59" t="s">
        <v>8</v>
      </c>
      <c r="B105" s="60">
        <v>75975</v>
      </c>
      <c r="C105" s="60">
        <v>291326</v>
      </c>
      <c r="D105" s="60">
        <v>142112</v>
      </c>
      <c r="E105" s="60">
        <v>137340</v>
      </c>
      <c r="F105" s="60">
        <v>178398</v>
      </c>
      <c r="G105" s="61">
        <v>153891</v>
      </c>
    </row>
    <row r="106" spans="1:7" x14ac:dyDescent="0.35">
      <c r="A106" s="62" t="s">
        <v>9</v>
      </c>
      <c r="B106" s="63">
        <f t="shared" ref="B106:G106" si="21">SUM(B103:B105)</f>
        <v>264497</v>
      </c>
      <c r="C106" s="63">
        <f t="shared" si="21"/>
        <v>865106</v>
      </c>
      <c r="D106" s="63">
        <f t="shared" si="21"/>
        <v>1666148</v>
      </c>
      <c r="E106" s="63">
        <f t="shared" si="21"/>
        <v>2702266</v>
      </c>
      <c r="F106" s="63">
        <f t="shared" si="21"/>
        <v>2998001</v>
      </c>
      <c r="G106" s="64">
        <f t="shared" si="21"/>
        <v>3762209</v>
      </c>
    </row>
    <row r="107" spans="1:7" x14ac:dyDescent="0.35">
      <c r="A107" s="24"/>
      <c r="B107" s="25"/>
      <c r="C107" s="25"/>
      <c r="D107" s="25"/>
      <c r="E107" s="25"/>
      <c r="F107" s="25"/>
      <c r="G107" s="25"/>
    </row>
    <row r="108" spans="1:7" x14ac:dyDescent="0.35">
      <c r="A108" s="62" t="s">
        <v>10</v>
      </c>
      <c r="B108" s="65">
        <v>4714992</v>
      </c>
      <c r="C108" s="65">
        <v>5429061</v>
      </c>
      <c r="D108" s="65">
        <v>6269783</v>
      </c>
      <c r="E108" s="65">
        <v>6365960</v>
      </c>
      <c r="F108" s="65">
        <v>6425000</v>
      </c>
      <c r="G108" s="66">
        <v>6907959</v>
      </c>
    </row>
    <row r="109" spans="1:7" ht="31" x14ac:dyDescent="0.35">
      <c r="A109" s="67" t="s">
        <v>43</v>
      </c>
      <c r="B109" s="68">
        <f t="shared" ref="B109:G109" si="22">B106/B108</f>
        <v>5.609701988889907E-2</v>
      </c>
      <c r="C109" s="68">
        <f t="shared" si="22"/>
        <v>0.15934726097201707</v>
      </c>
      <c r="D109" s="68">
        <f t="shared" si="22"/>
        <v>0.26574253048311242</v>
      </c>
      <c r="E109" s="68">
        <f t="shared" si="22"/>
        <v>0.42448680167641645</v>
      </c>
      <c r="F109" s="68">
        <f t="shared" si="22"/>
        <v>0.46661494163424122</v>
      </c>
      <c r="G109" s="69">
        <f t="shared" si="22"/>
        <v>0.54461947443521308</v>
      </c>
    </row>
    <row r="110" spans="1:7" ht="31" x14ac:dyDescent="0.35">
      <c r="A110" s="67" t="s">
        <v>44</v>
      </c>
      <c r="B110" s="68">
        <f t="shared" ref="B110:G110" si="23">B103/B108</f>
        <v>3.1176723099424136E-2</v>
      </c>
      <c r="C110" s="68">
        <f t="shared" si="23"/>
        <v>8.9376965924678323E-2</v>
      </c>
      <c r="D110" s="68">
        <f t="shared" si="23"/>
        <v>0.19766457627002401</v>
      </c>
      <c r="E110" s="68">
        <f t="shared" si="23"/>
        <v>0.35293215791490995</v>
      </c>
      <c r="F110" s="68">
        <f t="shared" si="23"/>
        <v>0.38495221789883266</v>
      </c>
      <c r="G110" s="69">
        <f t="shared" si="23"/>
        <v>0.45116408478973313</v>
      </c>
    </row>
  </sheetData>
  <phoneticPr fontId="0" type="noConversion"/>
  <conditionalFormatting sqref="I7:O7">
    <cfRule type="containsText" dxfId="17" priority="9" operator="containsText" text="nicht">
      <formula>NOT(ISERROR(SEARCH("nicht",I7)))</formula>
    </cfRule>
    <cfRule type="containsText" dxfId="16" priority="10" operator="containsText" text="richtig">
      <formula>NOT(ISERROR(SEARCH("richtig",I7)))</formula>
    </cfRule>
  </conditionalFormatting>
  <conditionalFormatting sqref="J10:N10">
    <cfRule type="containsText" dxfId="15" priority="7" operator="containsText" text="nicht">
      <formula>NOT(ISERROR(SEARCH("nicht",J10)))</formula>
    </cfRule>
    <cfRule type="containsText" dxfId="14" priority="8" operator="containsText" text="richtig">
      <formula>NOT(ISERROR(SEARCH("richtig",J10)))</formula>
    </cfRule>
  </conditionalFormatting>
  <conditionalFormatting sqref="I10">
    <cfRule type="containsText" dxfId="13" priority="5" operator="containsText" text="nicht">
      <formula>NOT(ISERROR(SEARCH("nicht",I10)))</formula>
    </cfRule>
    <cfRule type="containsText" dxfId="12" priority="6" operator="containsText" text="richtig">
      <formula>NOT(ISERROR(SEARCH("richtig",I10)))</formula>
    </cfRule>
  </conditionalFormatting>
  <conditionalFormatting sqref="J11:N11">
    <cfRule type="containsText" dxfId="11" priority="3" operator="containsText" text="nicht">
      <formula>NOT(ISERROR(SEARCH("nicht",J11)))</formula>
    </cfRule>
    <cfRule type="containsText" dxfId="10" priority="4" operator="containsText" text="richtig">
      <formula>NOT(ISERROR(SEARCH("richtig",J11)))</formula>
    </cfRule>
  </conditionalFormatting>
  <conditionalFormatting sqref="I11">
    <cfRule type="containsText" dxfId="9" priority="1" operator="containsText" text="nicht">
      <formula>NOT(ISERROR(SEARCH("nicht",I11)))</formula>
    </cfRule>
    <cfRule type="containsText" dxfId="8" priority="2" operator="containsText" text="richtig">
      <formula>NOT(ISERROR(SEARCH("richtig",I11)))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4"/>
  <sheetViews>
    <sheetView zoomScale="120" workbookViewId="0"/>
  </sheetViews>
  <sheetFormatPr baseColWidth="10" defaultColWidth="11.453125" defaultRowHeight="13" x14ac:dyDescent="0.3"/>
  <cols>
    <col min="1" max="1" width="16.7265625" style="1" customWidth="1"/>
    <col min="2" max="2" width="9" style="1" customWidth="1"/>
    <col min="3" max="3" width="15.54296875" style="1" bestFit="1" customWidth="1"/>
    <col min="4" max="4" width="16.7265625" style="1" customWidth="1"/>
    <col min="5" max="5" width="11.453125" style="1"/>
    <col min="6" max="6" width="11.453125" style="17"/>
    <col min="7" max="8" width="11.453125" style="1"/>
    <col min="9" max="10" width="0" style="1" hidden="1" customWidth="1"/>
    <col min="11" max="11" width="14.1796875" style="1" hidden="1" customWidth="1"/>
    <col min="12" max="16384" width="11.453125" style="1"/>
  </cols>
  <sheetData>
    <row r="1" spans="1:11" s="9" customFormat="1" ht="23.25" customHeight="1" x14ac:dyDescent="0.25">
      <c r="A1" s="46" t="s">
        <v>22</v>
      </c>
      <c r="B1" s="46" t="s">
        <v>23</v>
      </c>
      <c r="C1" s="46" t="s">
        <v>45</v>
      </c>
      <c r="D1" s="46" t="s">
        <v>41</v>
      </c>
      <c r="F1" s="15"/>
    </row>
    <row r="2" spans="1:11" s="9" customFormat="1" ht="23.25" customHeight="1" x14ac:dyDescent="0.25">
      <c r="A2" s="47" t="s">
        <v>25</v>
      </c>
      <c r="B2" s="48">
        <v>270</v>
      </c>
      <c r="C2" s="49">
        <v>321.3</v>
      </c>
      <c r="D2" s="50"/>
      <c r="F2" s="16" t="str">
        <f>IF(D2="","",IF(D2=K2,"richtig","das stimmt noch nicht"))</f>
        <v/>
      </c>
      <c r="K2" s="9">
        <f>C2/B2</f>
        <v>1.19</v>
      </c>
    </row>
    <row r="3" spans="1:11" s="9" customFormat="1" ht="23.25" customHeight="1" x14ac:dyDescent="0.25">
      <c r="A3" s="47" t="s">
        <v>26</v>
      </c>
      <c r="B3" s="48">
        <v>119</v>
      </c>
      <c r="C3" s="49">
        <v>139.22999999999999</v>
      </c>
      <c r="D3" s="50"/>
      <c r="F3" s="16" t="str">
        <f t="shared" ref="F3:F13" si="0">IF(D3="","",IF(D3=K3,"richtig","das stimmt noch nicht"))</f>
        <v/>
      </c>
      <c r="K3" s="9">
        <f t="shared" ref="K3:K13" si="1">C3/B3</f>
        <v>1.17</v>
      </c>
    </row>
    <row r="4" spans="1:11" s="9" customFormat="1" ht="23.25" customHeight="1" x14ac:dyDescent="0.25">
      <c r="A4" s="47" t="s">
        <v>27</v>
      </c>
      <c r="B4" s="48">
        <v>154</v>
      </c>
      <c r="C4" s="49">
        <v>178.64</v>
      </c>
      <c r="D4" s="50"/>
      <c r="F4" s="16" t="str">
        <f t="shared" si="0"/>
        <v/>
      </c>
      <c r="K4" s="9">
        <f t="shared" si="1"/>
        <v>1.1599999999999999</v>
      </c>
    </row>
    <row r="5" spans="1:11" s="9" customFormat="1" ht="23.25" customHeight="1" x14ac:dyDescent="0.25">
      <c r="A5" s="47" t="s">
        <v>28</v>
      </c>
      <c r="B5" s="48">
        <v>258</v>
      </c>
      <c r="C5" s="49">
        <v>291.54000000000002</v>
      </c>
      <c r="D5" s="50"/>
      <c r="F5" s="16" t="str">
        <f t="shared" si="0"/>
        <v/>
      </c>
      <c r="K5" s="9">
        <f t="shared" si="1"/>
        <v>1.1300000000000001</v>
      </c>
    </row>
    <row r="6" spans="1:11" s="9" customFormat="1" ht="23.25" customHeight="1" x14ac:dyDescent="0.25">
      <c r="A6" s="47" t="s">
        <v>29</v>
      </c>
      <c r="B6" s="48">
        <v>177</v>
      </c>
      <c r="C6" s="49">
        <v>215.95</v>
      </c>
      <c r="D6" s="50"/>
      <c r="F6" s="16" t="str">
        <f t="shared" si="0"/>
        <v/>
      </c>
      <c r="K6" s="9">
        <f t="shared" si="1"/>
        <v>1.2200564971751411</v>
      </c>
    </row>
    <row r="7" spans="1:11" s="9" customFormat="1" ht="23.25" customHeight="1" x14ac:dyDescent="0.25">
      <c r="A7" s="47" t="s">
        <v>30</v>
      </c>
      <c r="B7" s="48">
        <v>274</v>
      </c>
      <c r="C7" s="49">
        <v>312.36</v>
      </c>
      <c r="D7" s="50"/>
      <c r="F7" s="16" t="str">
        <f t="shared" si="0"/>
        <v/>
      </c>
      <c r="K7" s="9">
        <f t="shared" si="1"/>
        <v>1.1400000000000001</v>
      </c>
    </row>
    <row r="8" spans="1:11" s="9" customFormat="1" ht="23.25" customHeight="1" x14ac:dyDescent="0.25">
      <c r="A8" s="47" t="s">
        <v>1</v>
      </c>
      <c r="B8" s="48">
        <v>325</v>
      </c>
      <c r="C8" s="49">
        <v>351</v>
      </c>
      <c r="D8" s="50"/>
      <c r="F8" s="16" t="str">
        <f t="shared" si="0"/>
        <v/>
      </c>
      <c r="K8" s="9">
        <f t="shared" si="1"/>
        <v>1.08</v>
      </c>
    </row>
    <row r="9" spans="1:11" s="9" customFormat="1" ht="23.25" customHeight="1" x14ac:dyDescent="0.25">
      <c r="A9" s="47" t="s">
        <v>2</v>
      </c>
      <c r="B9" s="48">
        <v>254</v>
      </c>
      <c r="C9" s="49">
        <v>279.39999999999998</v>
      </c>
      <c r="D9" s="50"/>
      <c r="F9" s="16" t="str">
        <f t="shared" si="0"/>
        <v/>
      </c>
      <c r="K9" s="9">
        <f t="shared" si="1"/>
        <v>1.0999999999999999</v>
      </c>
    </row>
    <row r="10" spans="1:11" s="9" customFormat="1" ht="23.25" customHeight="1" x14ac:dyDescent="0.25">
      <c r="A10" s="47" t="s">
        <v>3</v>
      </c>
      <c r="B10" s="48">
        <v>198</v>
      </c>
      <c r="C10" s="49">
        <v>221.76</v>
      </c>
      <c r="D10" s="50"/>
      <c r="F10" s="16" t="str">
        <f t="shared" si="0"/>
        <v/>
      </c>
      <c r="K10" s="9">
        <f t="shared" si="1"/>
        <v>1.1199999999999999</v>
      </c>
    </row>
    <row r="11" spans="1:11" s="9" customFormat="1" ht="23.25" customHeight="1" x14ac:dyDescent="0.25">
      <c r="A11" s="47" t="s">
        <v>31</v>
      </c>
      <c r="B11" s="48">
        <v>154</v>
      </c>
      <c r="C11" s="49">
        <v>175.56</v>
      </c>
      <c r="D11" s="50"/>
      <c r="F11" s="16" t="str">
        <f t="shared" si="0"/>
        <v/>
      </c>
      <c r="K11" s="9">
        <f t="shared" si="1"/>
        <v>1.1400000000000001</v>
      </c>
    </row>
    <row r="12" spans="1:11" s="9" customFormat="1" ht="23.25" customHeight="1" x14ac:dyDescent="0.25">
      <c r="A12" s="47" t="s">
        <v>32</v>
      </c>
      <c r="B12" s="48">
        <v>85</v>
      </c>
      <c r="C12" s="49">
        <v>94.35</v>
      </c>
      <c r="D12" s="50"/>
      <c r="F12" s="16" t="str">
        <f t="shared" si="0"/>
        <v/>
      </c>
      <c r="K12" s="9">
        <f t="shared" si="1"/>
        <v>1.1099999999999999</v>
      </c>
    </row>
    <row r="13" spans="1:11" s="9" customFormat="1" ht="23.25" customHeight="1" x14ac:dyDescent="0.25">
      <c r="A13" s="47" t="s">
        <v>33</v>
      </c>
      <c r="B13" s="48">
        <v>98</v>
      </c>
      <c r="C13" s="49">
        <v>109.76</v>
      </c>
      <c r="D13" s="50"/>
      <c r="F13" s="16" t="str">
        <f t="shared" si="0"/>
        <v/>
      </c>
      <c r="K13" s="9">
        <f t="shared" si="1"/>
        <v>1.1200000000000001</v>
      </c>
    </row>
    <row r="14" spans="1:11" ht="8.25" customHeight="1" x14ac:dyDescent="0.35">
      <c r="A14" s="7"/>
      <c r="B14" s="7"/>
      <c r="C14" s="7"/>
      <c r="D14" s="7"/>
      <c r="E14" s="2"/>
      <c r="F14" s="15"/>
      <c r="G14" s="2"/>
      <c r="H14" s="2"/>
      <c r="I14" s="2"/>
      <c r="J14" s="2"/>
    </row>
    <row r="88" spans="1:4" ht="15.5" x14ac:dyDescent="0.35">
      <c r="A88" s="2"/>
      <c r="B88" s="2"/>
      <c r="C88" s="2"/>
      <c r="D88" s="2"/>
    </row>
    <row r="89" spans="1:4" ht="15.5" x14ac:dyDescent="0.35">
      <c r="A89" s="3" t="s">
        <v>21</v>
      </c>
      <c r="B89" s="2"/>
      <c r="C89" s="2"/>
      <c r="D89" s="2"/>
    </row>
    <row r="90" spans="1:4" ht="15.5" x14ac:dyDescent="0.35">
      <c r="A90" s="2"/>
      <c r="B90" s="2"/>
      <c r="C90" s="2"/>
      <c r="D90" s="2"/>
    </row>
    <row r="91" spans="1:4" ht="15.5" x14ac:dyDescent="0.3">
      <c r="A91" s="51" t="s">
        <v>22</v>
      </c>
      <c r="B91" s="51" t="s">
        <v>23</v>
      </c>
      <c r="C91" s="51" t="s">
        <v>24</v>
      </c>
      <c r="D91" s="51" t="s">
        <v>41</v>
      </c>
    </row>
    <row r="92" spans="1:4" ht="15.5" x14ac:dyDescent="0.3">
      <c r="A92" s="52" t="s">
        <v>25</v>
      </c>
      <c r="B92" s="53">
        <v>270</v>
      </c>
      <c r="C92" s="54">
        <v>321.3</v>
      </c>
      <c r="D92" s="55">
        <f>C92/B92</f>
        <v>1.19</v>
      </c>
    </row>
    <row r="93" spans="1:4" ht="15.5" x14ac:dyDescent="0.3">
      <c r="A93" s="52" t="s">
        <v>26</v>
      </c>
      <c r="B93" s="53">
        <v>119</v>
      </c>
      <c r="C93" s="54">
        <v>139.22999999999999</v>
      </c>
      <c r="D93" s="55">
        <f t="shared" ref="D93:D103" si="2">C93/B93</f>
        <v>1.17</v>
      </c>
    </row>
    <row r="94" spans="1:4" ht="15.5" x14ac:dyDescent="0.3">
      <c r="A94" s="52" t="s">
        <v>27</v>
      </c>
      <c r="B94" s="53">
        <v>154</v>
      </c>
      <c r="C94" s="54">
        <v>178.64</v>
      </c>
      <c r="D94" s="55">
        <f t="shared" si="2"/>
        <v>1.1599999999999999</v>
      </c>
    </row>
    <row r="95" spans="1:4" ht="15.5" x14ac:dyDescent="0.3">
      <c r="A95" s="52" t="s">
        <v>28</v>
      </c>
      <c r="B95" s="53">
        <v>258</v>
      </c>
      <c r="C95" s="54">
        <v>291.54000000000002</v>
      </c>
      <c r="D95" s="55">
        <f t="shared" si="2"/>
        <v>1.1300000000000001</v>
      </c>
    </row>
    <row r="96" spans="1:4" ht="15.5" x14ac:dyDescent="0.3">
      <c r="A96" s="52" t="s">
        <v>29</v>
      </c>
      <c r="B96" s="53">
        <v>177</v>
      </c>
      <c r="C96" s="54">
        <v>215.95</v>
      </c>
      <c r="D96" s="55">
        <f t="shared" si="2"/>
        <v>1.2200564971751411</v>
      </c>
    </row>
    <row r="97" spans="1:4" ht="15.5" x14ac:dyDescent="0.3">
      <c r="A97" s="52" t="s">
        <v>30</v>
      </c>
      <c r="B97" s="53">
        <v>274</v>
      </c>
      <c r="C97" s="54">
        <v>312.36</v>
      </c>
      <c r="D97" s="55">
        <f t="shared" si="2"/>
        <v>1.1400000000000001</v>
      </c>
    </row>
    <row r="98" spans="1:4" ht="15.5" x14ac:dyDescent="0.3">
      <c r="A98" s="52" t="s">
        <v>1</v>
      </c>
      <c r="B98" s="53">
        <v>325</v>
      </c>
      <c r="C98" s="54">
        <v>351</v>
      </c>
      <c r="D98" s="55">
        <f t="shared" si="2"/>
        <v>1.08</v>
      </c>
    </row>
    <row r="99" spans="1:4" ht="15.5" x14ac:dyDescent="0.3">
      <c r="A99" s="52" t="s">
        <v>2</v>
      </c>
      <c r="B99" s="53">
        <v>254</v>
      </c>
      <c r="C99" s="54">
        <v>279.39999999999998</v>
      </c>
      <c r="D99" s="55">
        <f t="shared" si="2"/>
        <v>1.0999999999999999</v>
      </c>
    </row>
    <row r="100" spans="1:4" ht="15.5" x14ac:dyDescent="0.3">
      <c r="A100" s="52" t="s">
        <v>3</v>
      </c>
      <c r="B100" s="53">
        <v>198</v>
      </c>
      <c r="C100" s="54">
        <v>221.76</v>
      </c>
      <c r="D100" s="55">
        <f t="shared" si="2"/>
        <v>1.1199999999999999</v>
      </c>
    </row>
    <row r="101" spans="1:4" ht="15.5" x14ac:dyDescent="0.3">
      <c r="A101" s="52" t="s">
        <v>31</v>
      </c>
      <c r="B101" s="53">
        <v>154</v>
      </c>
      <c r="C101" s="54">
        <v>175.56</v>
      </c>
      <c r="D101" s="55">
        <f t="shared" si="2"/>
        <v>1.1400000000000001</v>
      </c>
    </row>
    <row r="102" spans="1:4" ht="15.5" x14ac:dyDescent="0.3">
      <c r="A102" s="52" t="s">
        <v>32</v>
      </c>
      <c r="B102" s="53">
        <v>85</v>
      </c>
      <c r="C102" s="54">
        <v>94.35</v>
      </c>
      <c r="D102" s="55">
        <f t="shared" si="2"/>
        <v>1.1099999999999999</v>
      </c>
    </row>
    <row r="103" spans="1:4" ht="15.5" x14ac:dyDescent="0.3">
      <c r="A103" s="52" t="s">
        <v>33</v>
      </c>
      <c r="B103" s="53">
        <v>98</v>
      </c>
      <c r="C103" s="54">
        <v>109.76</v>
      </c>
      <c r="D103" s="55">
        <f t="shared" si="2"/>
        <v>1.1200000000000001</v>
      </c>
    </row>
    <row r="104" spans="1:4" ht="15.5" x14ac:dyDescent="0.35">
      <c r="A104" s="7"/>
      <c r="B104" s="7"/>
      <c r="C104" s="7"/>
      <c r="D104" s="7"/>
    </row>
  </sheetData>
  <phoneticPr fontId="0" type="noConversion"/>
  <conditionalFormatting sqref="F2:F13">
    <cfRule type="containsText" dxfId="7" priority="1" operator="containsText" text="nicht">
      <formula>NOT(ISERROR(SEARCH("nicht",F2)))</formula>
    </cfRule>
    <cfRule type="containsText" dxfId="6" priority="2" operator="containsText" text="richtig">
      <formula>NOT(ISERROR(SEARCH("richtig",F2)))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&amp;R&amp;"Verdana,Fett"&amp;16&amp;A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3"/>
  <sheetViews>
    <sheetView zoomScale="140" workbookViewId="0"/>
  </sheetViews>
  <sheetFormatPr baseColWidth="10" defaultColWidth="11.453125" defaultRowHeight="18.75" customHeight="1" x14ac:dyDescent="0.35"/>
  <cols>
    <col min="1" max="1" width="8.54296875" style="8" customWidth="1"/>
    <col min="2" max="2" width="8" style="8" bestFit="1" customWidth="1"/>
    <col min="3" max="4" width="7.26953125" style="8" customWidth="1"/>
    <col min="5" max="5" width="23" style="8" bestFit="1" customWidth="1"/>
    <col min="6" max="6" width="11.453125" style="8"/>
    <col min="7" max="7" width="18.7265625" style="8" customWidth="1"/>
    <col min="8" max="9" width="11.453125" style="8"/>
    <col min="10" max="12" width="0" style="8" hidden="1" customWidth="1"/>
    <col min="13" max="16384" width="11.453125" style="8"/>
  </cols>
  <sheetData>
    <row r="1" spans="1:13" ht="18.75" customHeight="1" x14ac:dyDescent="0.35">
      <c r="A1" s="87" t="s">
        <v>12</v>
      </c>
      <c r="B1" s="87" t="s">
        <v>0</v>
      </c>
      <c r="C1" s="88" t="s">
        <v>13</v>
      </c>
      <c r="D1" s="88" t="s">
        <v>42</v>
      </c>
      <c r="E1" s="89" t="s">
        <v>56</v>
      </c>
    </row>
    <row r="2" spans="1:13" ht="18.75" customHeight="1" x14ac:dyDescent="0.35">
      <c r="A2" s="23" t="s">
        <v>14</v>
      </c>
      <c r="B2" s="23" t="s">
        <v>15</v>
      </c>
      <c r="C2" s="23">
        <v>2.4500000000000002</v>
      </c>
      <c r="D2" s="23">
        <v>1.25</v>
      </c>
      <c r="E2" s="90"/>
      <c r="G2" s="18" t="str">
        <f>IF(E2="","",IF(E2=L2,"richtig","das stimmt noch nicht"))</f>
        <v/>
      </c>
      <c r="H2" s="9"/>
      <c r="I2" s="9"/>
      <c r="J2" s="9"/>
      <c r="K2" s="9"/>
      <c r="L2" s="9">
        <f>D2*C2</f>
        <v>3.0625</v>
      </c>
      <c r="M2" s="9"/>
    </row>
    <row r="3" spans="1:13" ht="18.75" customHeight="1" x14ac:dyDescent="0.35">
      <c r="A3" s="23" t="s">
        <v>16</v>
      </c>
      <c r="B3" s="23" t="s">
        <v>17</v>
      </c>
      <c r="C3" s="23">
        <v>1.25</v>
      </c>
      <c r="D3" s="23">
        <v>4.25</v>
      </c>
      <c r="E3" s="90"/>
      <c r="G3" s="18" t="str">
        <f t="shared" ref="G3:G17" si="0">IF(E3="","",IF(E3=L3,"richtig","das stimmt noch nicht"))</f>
        <v/>
      </c>
      <c r="L3" s="9">
        <f t="shared" ref="L3:L17" si="1">D3*C3</f>
        <v>5.3125</v>
      </c>
    </row>
    <row r="4" spans="1:13" ht="18.75" customHeight="1" x14ac:dyDescent="0.35">
      <c r="A4" s="23" t="s">
        <v>14</v>
      </c>
      <c r="B4" s="23" t="s">
        <v>18</v>
      </c>
      <c r="C4" s="23">
        <v>1.25</v>
      </c>
      <c r="D4" s="23">
        <v>2.4</v>
      </c>
      <c r="E4" s="90"/>
      <c r="G4" s="18" t="str">
        <f t="shared" si="0"/>
        <v/>
      </c>
      <c r="L4" s="9">
        <f t="shared" si="1"/>
        <v>3</v>
      </c>
    </row>
    <row r="5" spans="1:13" ht="18.75" customHeight="1" x14ac:dyDescent="0.35">
      <c r="A5" s="23" t="s">
        <v>14</v>
      </c>
      <c r="B5" s="23" t="s">
        <v>19</v>
      </c>
      <c r="C5" s="23">
        <v>1.45</v>
      </c>
      <c r="D5" s="23">
        <v>1.37</v>
      </c>
      <c r="E5" s="90"/>
      <c r="G5" s="18" t="str">
        <f t="shared" si="0"/>
        <v/>
      </c>
      <c r="L5" s="9">
        <f t="shared" si="1"/>
        <v>1.9865000000000002</v>
      </c>
    </row>
    <row r="6" spans="1:13" ht="18.75" customHeight="1" x14ac:dyDescent="0.35">
      <c r="A6" s="23" t="s">
        <v>14</v>
      </c>
      <c r="B6" s="23" t="s">
        <v>19</v>
      </c>
      <c r="C6" s="23">
        <v>2.4500000000000002</v>
      </c>
      <c r="D6" s="23">
        <v>1.25</v>
      </c>
      <c r="E6" s="90"/>
      <c r="G6" s="18" t="str">
        <f t="shared" si="0"/>
        <v/>
      </c>
      <c r="L6" s="9">
        <f t="shared" si="1"/>
        <v>3.0625</v>
      </c>
    </row>
    <row r="7" spans="1:13" ht="18.75" customHeight="1" x14ac:dyDescent="0.35">
      <c r="A7" s="23" t="s">
        <v>16</v>
      </c>
      <c r="B7" s="23" t="s">
        <v>20</v>
      </c>
      <c r="C7" s="23">
        <v>1.25</v>
      </c>
      <c r="D7" s="23">
        <v>4.25</v>
      </c>
      <c r="E7" s="90"/>
      <c r="G7" s="18" t="str">
        <f t="shared" si="0"/>
        <v/>
      </c>
      <c r="L7" s="9">
        <f t="shared" si="1"/>
        <v>5.3125</v>
      </c>
    </row>
    <row r="8" spans="1:13" ht="18.75" customHeight="1" x14ac:dyDescent="0.35">
      <c r="A8" s="23" t="s">
        <v>14</v>
      </c>
      <c r="B8" s="23" t="s">
        <v>18</v>
      </c>
      <c r="C8" s="23">
        <v>1.25</v>
      </c>
      <c r="D8" s="23">
        <v>2.4</v>
      </c>
      <c r="E8" s="90"/>
      <c r="G8" s="18" t="str">
        <f t="shared" si="0"/>
        <v/>
      </c>
      <c r="L8" s="9">
        <f t="shared" si="1"/>
        <v>3</v>
      </c>
    </row>
    <row r="9" spans="1:13" ht="18.75" customHeight="1" x14ac:dyDescent="0.35">
      <c r="A9" s="23" t="s">
        <v>14</v>
      </c>
      <c r="B9" s="23" t="s">
        <v>19</v>
      </c>
      <c r="C9" s="23">
        <v>1.25</v>
      </c>
      <c r="D9" s="23">
        <v>0.85</v>
      </c>
      <c r="E9" s="90"/>
      <c r="G9" s="18" t="str">
        <f t="shared" si="0"/>
        <v/>
      </c>
      <c r="L9" s="9">
        <f t="shared" si="1"/>
        <v>1.0625</v>
      </c>
    </row>
    <row r="10" spans="1:13" ht="18.75" customHeight="1" x14ac:dyDescent="0.35">
      <c r="A10" s="23" t="s">
        <v>14</v>
      </c>
      <c r="B10" s="23" t="s">
        <v>15</v>
      </c>
      <c r="C10" s="23">
        <v>2.4500000000000002</v>
      </c>
      <c r="D10" s="23">
        <v>1.25</v>
      </c>
      <c r="E10" s="90"/>
      <c r="G10" s="18" t="str">
        <f t="shared" si="0"/>
        <v/>
      </c>
      <c r="L10" s="9">
        <f t="shared" si="1"/>
        <v>3.0625</v>
      </c>
    </row>
    <row r="11" spans="1:13" ht="18.75" customHeight="1" x14ac:dyDescent="0.35">
      <c r="A11" s="23" t="s">
        <v>16</v>
      </c>
      <c r="B11" s="23" t="s">
        <v>17</v>
      </c>
      <c r="C11" s="23">
        <v>1.25</v>
      </c>
      <c r="D11" s="23">
        <v>4.25</v>
      </c>
      <c r="E11" s="90"/>
      <c r="G11" s="18" t="str">
        <f t="shared" si="0"/>
        <v/>
      </c>
      <c r="L11" s="9">
        <f t="shared" si="1"/>
        <v>5.3125</v>
      </c>
    </row>
    <row r="12" spans="1:13" ht="18.75" customHeight="1" x14ac:dyDescent="0.35">
      <c r="A12" s="23" t="s">
        <v>14</v>
      </c>
      <c r="B12" s="23" t="s">
        <v>18</v>
      </c>
      <c r="C12" s="23">
        <v>1.25</v>
      </c>
      <c r="D12" s="23">
        <v>2.4</v>
      </c>
      <c r="E12" s="90"/>
      <c r="G12" s="18" t="str">
        <f t="shared" si="0"/>
        <v/>
      </c>
      <c r="L12" s="9">
        <f t="shared" si="1"/>
        <v>3</v>
      </c>
    </row>
    <row r="13" spans="1:13" ht="18.75" customHeight="1" x14ac:dyDescent="0.35">
      <c r="A13" s="23" t="s">
        <v>16</v>
      </c>
      <c r="B13" s="23" t="s">
        <v>19</v>
      </c>
      <c r="C13" s="23">
        <v>1.45</v>
      </c>
      <c r="D13" s="23">
        <v>1.37</v>
      </c>
      <c r="E13" s="90"/>
      <c r="G13" s="18" t="str">
        <f t="shared" si="0"/>
        <v/>
      </c>
      <c r="L13" s="9">
        <f t="shared" si="1"/>
        <v>1.9865000000000002</v>
      </c>
    </row>
    <row r="14" spans="1:13" ht="18.75" customHeight="1" x14ac:dyDescent="0.35">
      <c r="A14" s="23" t="s">
        <v>14</v>
      </c>
      <c r="B14" s="23" t="s">
        <v>19</v>
      </c>
      <c r="C14" s="23">
        <v>1.65</v>
      </c>
      <c r="D14" s="23">
        <v>1.25</v>
      </c>
      <c r="E14" s="90"/>
      <c r="G14" s="18" t="str">
        <f t="shared" si="0"/>
        <v/>
      </c>
      <c r="L14" s="9">
        <f t="shared" si="1"/>
        <v>2.0625</v>
      </c>
    </row>
    <row r="15" spans="1:13" ht="18.75" customHeight="1" x14ac:dyDescent="0.35">
      <c r="A15" s="23" t="s">
        <v>16</v>
      </c>
      <c r="B15" s="23" t="s">
        <v>20</v>
      </c>
      <c r="C15" s="23">
        <v>1.85</v>
      </c>
      <c r="D15" s="23">
        <v>1.1299999999999999</v>
      </c>
      <c r="E15" s="90"/>
      <c r="G15" s="18" t="str">
        <f t="shared" si="0"/>
        <v/>
      </c>
      <c r="L15" s="9">
        <f t="shared" si="1"/>
        <v>2.0905</v>
      </c>
    </row>
    <row r="16" spans="1:13" ht="18.75" customHeight="1" x14ac:dyDescent="0.35">
      <c r="A16" s="23" t="s">
        <v>14</v>
      </c>
      <c r="B16" s="23" t="s">
        <v>18</v>
      </c>
      <c r="C16" s="23">
        <v>2.0499999999999998</v>
      </c>
      <c r="D16" s="23">
        <v>1.01</v>
      </c>
      <c r="E16" s="90"/>
      <c r="G16" s="18" t="str">
        <f t="shared" si="0"/>
        <v/>
      </c>
      <c r="L16" s="9">
        <f t="shared" si="1"/>
        <v>2.0705</v>
      </c>
    </row>
    <row r="17" spans="1:12" ht="18.75" customHeight="1" x14ac:dyDescent="0.35">
      <c r="A17" s="23" t="s">
        <v>16</v>
      </c>
      <c r="B17" s="23" t="s">
        <v>19</v>
      </c>
      <c r="C17" s="23">
        <v>2.25</v>
      </c>
      <c r="D17" s="23">
        <v>0.89</v>
      </c>
      <c r="E17" s="90"/>
      <c r="G17" s="18" t="str">
        <f t="shared" si="0"/>
        <v/>
      </c>
      <c r="L17" s="9">
        <f t="shared" si="1"/>
        <v>2.0024999999999999</v>
      </c>
    </row>
    <row r="95" spans="1:5" ht="18.75" customHeight="1" x14ac:dyDescent="0.35">
      <c r="A95" s="98" t="s">
        <v>11</v>
      </c>
      <c r="B95" s="96"/>
      <c r="C95" s="96"/>
      <c r="D95" s="96"/>
      <c r="E95" s="97"/>
    </row>
    <row r="97" spans="1:5" ht="18.75" customHeight="1" x14ac:dyDescent="0.35">
      <c r="A97" s="91" t="s">
        <v>12</v>
      </c>
      <c r="B97" s="91" t="s">
        <v>0</v>
      </c>
      <c r="C97" s="92" t="s">
        <v>13</v>
      </c>
      <c r="D97" s="92" t="s">
        <v>42</v>
      </c>
      <c r="E97" s="93" t="s">
        <v>56</v>
      </c>
    </row>
    <row r="98" spans="1:5" ht="18.75" customHeight="1" x14ac:dyDescent="0.35">
      <c r="A98" s="94" t="s">
        <v>14</v>
      </c>
      <c r="B98" s="94" t="s">
        <v>15</v>
      </c>
      <c r="C98" s="94">
        <v>2.4500000000000002</v>
      </c>
      <c r="D98" s="94">
        <v>1.25</v>
      </c>
      <c r="E98" s="95">
        <f>C98*D98</f>
        <v>3.0625</v>
      </c>
    </row>
    <row r="99" spans="1:5" ht="18.75" customHeight="1" x14ac:dyDescent="0.35">
      <c r="A99" s="94" t="s">
        <v>16</v>
      </c>
      <c r="B99" s="94" t="s">
        <v>17</v>
      </c>
      <c r="C99" s="94">
        <v>1.25</v>
      </c>
      <c r="D99" s="94">
        <v>4.25</v>
      </c>
      <c r="E99" s="95">
        <f t="shared" ref="E99:E113" si="2">C99*D99</f>
        <v>5.3125</v>
      </c>
    </row>
    <row r="100" spans="1:5" ht="18.75" customHeight="1" x14ac:dyDescent="0.35">
      <c r="A100" s="94" t="s">
        <v>14</v>
      </c>
      <c r="B100" s="94" t="s">
        <v>18</v>
      </c>
      <c r="C100" s="94">
        <v>1.25</v>
      </c>
      <c r="D100" s="94">
        <v>2.4</v>
      </c>
      <c r="E100" s="95">
        <f t="shared" si="2"/>
        <v>3</v>
      </c>
    </row>
    <row r="101" spans="1:5" ht="18.75" customHeight="1" x14ac:dyDescent="0.35">
      <c r="A101" s="94" t="s">
        <v>14</v>
      </c>
      <c r="B101" s="94" t="s">
        <v>19</v>
      </c>
      <c r="C101" s="94">
        <v>1.45</v>
      </c>
      <c r="D101" s="94">
        <v>1.37</v>
      </c>
      <c r="E101" s="95">
        <f t="shared" si="2"/>
        <v>1.9865000000000002</v>
      </c>
    </row>
    <row r="102" spans="1:5" ht="18.75" customHeight="1" x14ac:dyDescent="0.35">
      <c r="A102" s="94" t="s">
        <v>14</v>
      </c>
      <c r="B102" s="94" t="s">
        <v>19</v>
      </c>
      <c r="C102" s="94">
        <v>2.4500000000000002</v>
      </c>
      <c r="D102" s="94">
        <v>1.25</v>
      </c>
      <c r="E102" s="95">
        <f t="shared" si="2"/>
        <v>3.0625</v>
      </c>
    </row>
    <row r="103" spans="1:5" ht="18.75" customHeight="1" x14ac:dyDescent="0.35">
      <c r="A103" s="94" t="s">
        <v>16</v>
      </c>
      <c r="B103" s="94" t="s">
        <v>20</v>
      </c>
      <c r="C103" s="94">
        <v>1.25</v>
      </c>
      <c r="D103" s="94">
        <v>4.25</v>
      </c>
      <c r="E103" s="95">
        <f t="shared" si="2"/>
        <v>5.3125</v>
      </c>
    </row>
    <row r="104" spans="1:5" ht="18.75" customHeight="1" x14ac:dyDescent="0.35">
      <c r="A104" s="94" t="s">
        <v>14</v>
      </c>
      <c r="B104" s="94" t="s">
        <v>18</v>
      </c>
      <c r="C104" s="94">
        <v>1.25</v>
      </c>
      <c r="D104" s="94">
        <v>2.4</v>
      </c>
      <c r="E104" s="95">
        <f t="shared" si="2"/>
        <v>3</v>
      </c>
    </row>
    <row r="105" spans="1:5" ht="18.75" customHeight="1" x14ac:dyDescent="0.35">
      <c r="A105" s="94" t="s">
        <v>14</v>
      </c>
      <c r="B105" s="94" t="s">
        <v>19</v>
      </c>
      <c r="C105" s="94">
        <v>1.25</v>
      </c>
      <c r="D105" s="94">
        <v>0.85</v>
      </c>
      <c r="E105" s="95">
        <f t="shared" si="2"/>
        <v>1.0625</v>
      </c>
    </row>
    <row r="106" spans="1:5" ht="18.75" customHeight="1" x14ac:dyDescent="0.35">
      <c r="A106" s="94" t="s">
        <v>14</v>
      </c>
      <c r="B106" s="94" t="s">
        <v>15</v>
      </c>
      <c r="C106" s="94">
        <v>2.4500000000000002</v>
      </c>
      <c r="D106" s="94">
        <v>1.25</v>
      </c>
      <c r="E106" s="95">
        <f t="shared" si="2"/>
        <v>3.0625</v>
      </c>
    </row>
    <row r="107" spans="1:5" ht="18.75" customHeight="1" x14ac:dyDescent="0.35">
      <c r="A107" s="94" t="s">
        <v>16</v>
      </c>
      <c r="B107" s="94" t="s">
        <v>17</v>
      </c>
      <c r="C107" s="94">
        <v>1.25</v>
      </c>
      <c r="D107" s="94">
        <v>4.25</v>
      </c>
      <c r="E107" s="95">
        <f t="shared" si="2"/>
        <v>5.3125</v>
      </c>
    </row>
    <row r="108" spans="1:5" ht="18.75" customHeight="1" x14ac:dyDescent="0.35">
      <c r="A108" s="94" t="s">
        <v>14</v>
      </c>
      <c r="B108" s="94" t="s">
        <v>18</v>
      </c>
      <c r="C108" s="94">
        <v>1.25</v>
      </c>
      <c r="D108" s="94">
        <v>2.4</v>
      </c>
      <c r="E108" s="95">
        <f t="shared" si="2"/>
        <v>3</v>
      </c>
    </row>
    <row r="109" spans="1:5" ht="18.75" customHeight="1" x14ac:dyDescent="0.35">
      <c r="A109" s="94" t="s">
        <v>16</v>
      </c>
      <c r="B109" s="94" t="s">
        <v>19</v>
      </c>
      <c r="C109" s="94">
        <v>1.45</v>
      </c>
      <c r="D109" s="94">
        <v>1.37</v>
      </c>
      <c r="E109" s="95">
        <f t="shared" si="2"/>
        <v>1.9865000000000002</v>
      </c>
    </row>
    <row r="110" spans="1:5" ht="18.75" customHeight="1" x14ac:dyDescent="0.35">
      <c r="A110" s="94" t="s">
        <v>14</v>
      </c>
      <c r="B110" s="94" t="s">
        <v>19</v>
      </c>
      <c r="C110" s="94">
        <v>1.65</v>
      </c>
      <c r="D110" s="94">
        <v>1.25</v>
      </c>
      <c r="E110" s="95">
        <f t="shared" si="2"/>
        <v>2.0625</v>
      </c>
    </row>
    <row r="111" spans="1:5" ht="18.75" customHeight="1" x14ac:dyDescent="0.35">
      <c r="A111" s="94" t="s">
        <v>16</v>
      </c>
      <c r="B111" s="94" t="s">
        <v>20</v>
      </c>
      <c r="C111" s="94">
        <v>1.85</v>
      </c>
      <c r="D111" s="94">
        <v>1.1299999999999999</v>
      </c>
      <c r="E111" s="95">
        <f t="shared" si="2"/>
        <v>2.0905</v>
      </c>
    </row>
    <row r="112" spans="1:5" ht="18.75" customHeight="1" x14ac:dyDescent="0.35">
      <c r="A112" s="94" t="s">
        <v>14</v>
      </c>
      <c r="B112" s="94" t="s">
        <v>18</v>
      </c>
      <c r="C112" s="94">
        <v>2.0499999999999998</v>
      </c>
      <c r="D112" s="94">
        <v>1.01</v>
      </c>
      <c r="E112" s="95">
        <f t="shared" si="2"/>
        <v>2.0705</v>
      </c>
    </row>
    <row r="113" spans="1:5" ht="18.75" customHeight="1" x14ac:dyDescent="0.35">
      <c r="A113" s="94" t="s">
        <v>16</v>
      </c>
      <c r="B113" s="94" t="s">
        <v>19</v>
      </c>
      <c r="C113" s="94">
        <v>2.25</v>
      </c>
      <c r="D113" s="94">
        <v>0.89</v>
      </c>
      <c r="E113" s="95">
        <f t="shared" si="2"/>
        <v>2.0024999999999999</v>
      </c>
    </row>
  </sheetData>
  <phoneticPr fontId="0" type="noConversion"/>
  <conditionalFormatting sqref="G2:G17">
    <cfRule type="containsText" dxfId="5" priority="1" operator="containsText" text="nicht">
      <formula>NOT(ISERROR(SEARCH("nicht",G2)))</formula>
    </cfRule>
    <cfRule type="containsText" dxfId="4" priority="2" operator="containsText" text="richtig">
      <formula>NOT(ISERROR(SEARCH("richtig",G2)))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8"/>
  <sheetViews>
    <sheetView zoomScale="140" workbookViewId="0"/>
  </sheetViews>
  <sheetFormatPr baseColWidth="10" defaultColWidth="11.453125" defaultRowHeight="13" x14ac:dyDescent="0.25"/>
  <cols>
    <col min="1" max="1" width="19.453125" style="14" bestFit="1" customWidth="1"/>
    <col min="2" max="2" width="9.26953125" style="14" customWidth="1"/>
    <col min="3" max="3" width="13.54296875" style="14" customWidth="1"/>
    <col min="4" max="4" width="9.81640625" style="14" customWidth="1"/>
    <col min="5" max="5" width="13.26953125" style="14" customWidth="1"/>
    <col min="6" max="6" width="11.453125" style="14"/>
    <col min="7" max="7" width="24.54296875" style="14" customWidth="1"/>
    <col min="8" max="8" width="11.453125" style="14"/>
    <col min="9" max="13" width="0" style="14" hidden="1" customWidth="1"/>
    <col min="14" max="16384" width="11.453125" style="14"/>
  </cols>
  <sheetData>
    <row r="1" spans="1:13" ht="23.5" x14ac:dyDescent="0.25">
      <c r="A1" s="106" t="s">
        <v>59</v>
      </c>
      <c r="B1" s="107"/>
      <c r="C1" s="107"/>
      <c r="D1" s="107"/>
      <c r="E1" s="107"/>
    </row>
    <row r="2" spans="1:13" ht="15.5" x14ac:dyDescent="0.25">
      <c r="A2" s="30"/>
      <c r="B2" s="30"/>
      <c r="C2" s="30"/>
      <c r="D2" s="30"/>
      <c r="E2" s="30"/>
    </row>
    <row r="3" spans="1:13" ht="31" x14ac:dyDescent="0.25">
      <c r="A3" s="108" t="s">
        <v>35</v>
      </c>
      <c r="B3" s="109" t="s">
        <v>57</v>
      </c>
      <c r="C3" s="110" t="s">
        <v>67</v>
      </c>
      <c r="D3" s="111" t="s">
        <v>36</v>
      </c>
      <c r="E3" s="108" t="s">
        <v>58</v>
      </c>
    </row>
    <row r="4" spans="1:13" ht="15.5" x14ac:dyDescent="0.25">
      <c r="A4" s="9"/>
      <c r="B4" s="19"/>
      <c r="C4" s="19"/>
      <c r="D4" s="9"/>
      <c r="E4" s="9"/>
    </row>
    <row r="5" spans="1:13" ht="15.5" x14ac:dyDescent="0.25">
      <c r="A5" s="9" t="s">
        <v>38</v>
      </c>
      <c r="B5" s="19">
        <v>10</v>
      </c>
      <c r="C5" s="19">
        <v>12</v>
      </c>
      <c r="D5" s="32">
        <v>0.9</v>
      </c>
      <c r="E5" s="44"/>
      <c r="G5" s="18" t="str">
        <f>IF(E5="","",IF(E5=M5,"richtig","das stimmt noch nicht"))</f>
        <v/>
      </c>
      <c r="M5" s="20">
        <f>B5*C5*D5</f>
        <v>108</v>
      </c>
    </row>
    <row r="6" spans="1:13" ht="15.5" x14ac:dyDescent="0.25">
      <c r="A6" s="9" t="s">
        <v>39</v>
      </c>
      <c r="B6" s="19">
        <v>7</v>
      </c>
      <c r="C6" s="19">
        <v>12</v>
      </c>
      <c r="D6" s="32">
        <v>1.1000000000000001</v>
      </c>
      <c r="E6" s="44"/>
      <c r="G6" s="18" t="str">
        <f t="shared" ref="G6:G7" si="0">IF(E6="","",IF(E6=M6,"richtig","das stimmt noch nicht"))</f>
        <v/>
      </c>
      <c r="M6" s="20">
        <f t="shared" ref="M6:M7" si="1">B6*C6*D6</f>
        <v>92.4</v>
      </c>
    </row>
    <row r="7" spans="1:13" ht="15.5" x14ac:dyDescent="0.25">
      <c r="A7" s="30" t="s">
        <v>40</v>
      </c>
      <c r="B7" s="31">
        <v>9</v>
      </c>
      <c r="C7" s="31">
        <v>12</v>
      </c>
      <c r="D7" s="33">
        <v>1</v>
      </c>
      <c r="E7" s="44"/>
      <c r="G7" s="18" t="str">
        <f t="shared" si="0"/>
        <v/>
      </c>
      <c r="M7" s="20">
        <f t="shared" si="1"/>
        <v>108</v>
      </c>
    </row>
    <row r="8" spans="1:13" ht="15.5" x14ac:dyDescent="0.25">
      <c r="A8" s="9"/>
      <c r="C8" s="21"/>
      <c r="D8" s="32"/>
      <c r="E8" s="32"/>
    </row>
    <row r="9" spans="1:13" ht="15.5" x14ac:dyDescent="0.25">
      <c r="A9" s="99" t="s">
        <v>65</v>
      </c>
      <c r="B9" s="112"/>
      <c r="C9" s="15"/>
      <c r="D9" s="100" t="s">
        <v>4</v>
      </c>
      <c r="E9" s="44"/>
      <c r="G9" s="18" t="str">
        <f>IF(E9="","",IF(E9=M9,"richtig","das stimmt noch nicht"))</f>
        <v/>
      </c>
      <c r="J9" s="14">
        <f>SUM(B5:B7)</f>
        <v>26</v>
      </c>
      <c r="M9" s="20">
        <f>SUM(M5:M8)</f>
        <v>308.39999999999998</v>
      </c>
    </row>
    <row r="100" spans="1:5" ht="15.5" x14ac:dyDescent="0.25">
      <c r="A100" s="102" t="s">
        <v>34</v>
      </c>
      <c r="B100" s="102"/>
      <c r="C100" s="102"/>
      <c r="D100" s="102"/>
      <c r="E100" s="102"/>
    </row>
    <row r="101" spans="1:5" ht="15.5" x14ac:dyDescent="0.25">
      <c r="A101" s="9"/>
      <c r="B101" s="9"/>
      <c r="C101" s="9"/>
      <c r="D101" s="9"/>
      <c r="E101" s="9"/>
    </row>
    <row r="102" spans="1:5" ht="31" x14ac:dyDescent="0.25">
      <c r="A102" s="102" t="s">
        <v>35</v>
      </c>
      <c r="B102" s="103" t="s">
        <v>57</v>
      </c>
      <c r="C102" s="104" t="s">
        <v>67</v>
      </c>
      <c r="D102" s="105" t="s">
        <v>36</v>
      </c>
      <c r="E102" s="102" t="s">
        <v>37</v>
      </c>
    </row>
    <row r="103" spans="1:5" ht="15.5" x14ac:dyDescent="0.25">
      <c r="A103" s="9"/>
      <c r="B103" s="19"/>
      <c r="C103" s="19"/>
      <c r="D103" s="9"/>
      <c r="E103" s="9"/>
    </row>
    <row r="104" spans="1:5" ht="15.5" x14ac:dyDescent="0.25">
      <c r="A104" s="9" t="s">
        <v>38</v>
      </c>
      <c r="B104" s="19">
        <v>10</v>
      </c>
      <c r="C104" s="19">
        <v>12</v>
      </c>
      <c r="D104" s="32">
        <v>0.9</v>
      </c>
      <c r="E104" s="43">
        <f>B104*C104*D104</f>
        <v>108</v>
      </c>
    </row>
    <row r="105" spans="1:5" ht="15.5" x14ac:dyDescent="0.25">
      <c r="A105" s="9" t="s">
        <v>39</v>
      </c>
      <c r="B105" s="19">
        <v>7</v>
      </c>
      <c r="C105" s="19">
        <v>12</v>
      </c>
      <c r="D105" s="32">
        <v>1.1000000000000001</v>
      </c>
      <c r="E105" s="43">
        <f>B105*C105*D105</f>
        <v>92.4</v>
      </c>
    </row>
    <row r="106" spans="1:5" ht="15.5" x14ac:dyDescent="0.25">
      <c r="A106" s="30" t="s">
        <v>40</v>
      </c>
      <c r="B106" s="31">
        <v>9</v>
      </c>
      <c r="C106" s="31">
        <v>12</v>
      </c>
      <c r="D106" s="34">
        <v>1</v>
      </c>
      <c r="E106" s="43">
        <f>B106*C106*D106</f>
        <v>108</v>
      </c>
    </row>
    <row r="107" spans="1:5" ht="15.5" x14ac:dyDescent="0.25">
      <c r="A107" s="9"/>
      <c r="C107" s="21"/>
      <c r="D107" s="32"/>
      <c r="E107" s="32"/>
    </row>
    <row r="108" spans="1:5" ht="15.5" x14ac:dyDescent="0.25">
      <c r="A108" s="30" t="s">
        <v>65</v>
      </c>
      <c r="B108" s="101">
        <f>SUM(B104:B107)</f>
        <v>26</v>
      </c>
      <c r="C108" s="15"/>
      <c r="D108" s="100" t="s">
        <v>66</v>
      </c>
      <c r="E108" s="43">
        <f>SUM(E104:E107)</f>
        <v>308.39999999999998</v>
      </c>
    </row>
  </sheetData>
  <phoneticPr fontId="0" type="noConversion"/>
  <conditionalFormatting sqref="G5:G7">
    <cfRule type="containsText" dxfId="3" priority="3" operator="containsText" text="nicht">
      <formula>NOT(ISERROR(SEARCH("nicht",G5)))</formula>
    </cfRule>
    <cfRule type="containsText" dxfId="2" priority="4" operator="containsText" text="richtig">
      <formula>NOT(ISERROR(SEARCH("richtig",G5)))</formula>
    </cfRule>
  </conditionalFormatting>
  <conditionalFormatting sqref="G9">
    <cfRule type="containsText" dxfId="1" priority="1" operator="containsText" text="nicht">
      <formula>NOT(ISERROR(SEARCH("nicht",G9)))</formula>
    </cfRule>
    <cfRule type="containsText" dxfId="0" priority="2" operator="containsText" text="richtig">
      <formula>NOT(ISERROR(SEARCH("richtig",G9)))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Flugticket</vt:lpstr>
      <vt:lpstr>Motorfahrzeuge</vt:lpstr>
      <vt:lpstr>Benzinbezüge</vt:lpstr>
      <vt:lpstr>Holzbezug</vt:lpstr>
      <vt:lpstr>Getränke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BZSL</dc:creator>
  <cp:lastModifiedBy>Jürg Lippuner</cp:lastModifiedBy>
  <cp:lastPrinted>2002-04-21T18:39:50Z</cp:lastPrinted>
  <dcterms:created xsi:type="dcterms:W3CDTF">1999-10-19T13:40:52Z</dcterms:created>
  <dcterms:modified xsi:type="dcterms:W3CDTF">2022-11-27T04:53:29Z</dcterms:modified>
</cp:coreProperties>
</file>