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BF780AEB-FD89-4713-9C67-4F6D2A7FEA2F}" xr6:coauthVersionLast="47" xr6:coauthVersionMax="47" xr10:uidLastSave="{00000000-0000-0000-0000-000000000000}"/>
  <bookViews>
    <workbookView xWindow="28680" yWindow="-120" windowWidth="51840" windowHeight="21120" tabRatio="861" xr2:uid="{B4A533F2-10CC-4806-85C7-61C927392A1F}"/>
  </bookViews>
  <sheets>
    <sheet name="Fragen" sheetId="1" r:id="rId1"/>
    <sheet name="1" sheetId="2" r:id="rId2"/>
    <sheet name="1_LS" sheetId="43" r:id="rId3"/>
    <sheet name="2" sheetId="4" r:id="rId4"/>
    <sheet name="2_LS" sheetId="44" r:id="rId5"/>
    <sheet name="3" sheetId="5" r:id="rId6"/>
    <sheet name="3_LS" sheetId="45" r:id="rId7"/>
    <sheet name="4" sheetId="6" r:id="rId8"/>
    <sheet name="4_LS" sheetId="46" r:id="rId9"/>
    <sheet name="5" sheetId="7" r:id="rId10"/>
    <sheet name="5_LS" sheetId="47" r:id="rId11"/>
    <sheet name="6" sheetId="8" r:id="rId12"/>
    <sheet name="6_LS" sheetId="48" r:id="rId13"/>
    <sheet name="7" sheetId="9" r:id="rId14"/>
    <sheet name="7_LS" sheetId="49" r:id="rId15"/>
    <sheet name="8" sheetId="10" r:id="rId16"/>
    <sheet name="8_LS" sheetId="50" r:id="rId17"/>
    <sheet name="9" sheetId="11" r:id="rId18"/>
    <sheet name="9_LS" sheetId="51" r:id="rId19"/>
    <sheet name="10" sheetId="12" r:id="rId20"/>
    <sheet name="10_LS" sheetId="52" r:id="rId21"/>
    <sheet name="11" sheetId="3" r:id="rId22"/>
    <sheet name="11_LS" sheetId="53" r:id="rId23"/>
    <sheet name="12" sheetId="13" r:id="rId24"/>
    <sheet name="12_LS" sheetId="54" r:id="rId25"/>
    <sheet name="13" sheetId="14" r:id="rId26"/>
    <sheet name="13_LS" sheetId="70" r:id="rId27"/>
    <sheet name="14" sheetId="15" r:id="rId28"/>
    <sheet name="14_LS" sheetId="56" r:id="rId29"/>
    <sheet name="15" sheetId="39" state="hidden" r:id="rId30"/>
    <sheet name="16" sheetId="40" state="hidden" r:id="rId31"/>
    <sheet name="17" sheetId="41" state="hidden" r:id="rId32"/>
    <sheet name="100" sheetId="16" r:id="rId33"/>
    <sheet name="100_LS" sheetId="57" r:id="rId34"/>
    <sheet name="101" sheetId="17" r:id="rId35"/>
    <sheet name="101_LS" sheetId="58" r:id="rId36"/>
    <sheet name="102" sheetId="18" r:id="rId37"/>
    <sheet name="102_LS" sheetId="59" r:id="rId38"/>
    <sheet name="103" sheetId="19" r:id="rId39"/>
    <sheet name="103_LS" sheetId="60" r:id="rId40"/>
    <sheet name="104" sheetId="42" r:id="rId41"/>
    <sheet name="104_LS" sheetId="61" r:id="rId42"/>
    <sheet name="105" sheetId="21" r:id="rId43"/>
    <sheet name="105_LS" sheetId="62" r:id="rId44"/>
    <sheet name="106" sheetId="22" r:id="rId45"/>
    <sheet name="106_LS" sheetId="63" r:id="rId46"/>
    <sheet name="107" sheetId="23" r:id="rId47"/>
    <sheet name="107_LS" sheetId="64" r:id="rId48"/>
    <sheet name="108" sheetId="24" r:id="rId49"/>
    <sheet name="108_LS" sheetId="65" r:id="rId50"/>
    <sheet name="109" sheetId="29" r:id="rId51"/>
    <sheet name="109_LS" sheetId="66" r:id="rId52"/>
    <sheet name="110" sheetId="30" r:id="rId53"/>
    <sheet name="110_LS" sheetId="67" r:id="rId54"/>
    <sheet name="111" sheetId="31" r:id="rId55"/>
    <sheet name="111_LS" sheetId="68" r:id="rId56"/>
    <sheet name="112" sheetId="32" r:id="rId57"/>
    <sheet name="112_LS" sheetId="69" r:id="rId58"/>
    <sheet name="Frage 113" sheetId="33" state="hidden" r:id="rId59"/>
    <sheet name="Frage 114" sheetId="34" state="hidden" r:id="rId60"/>
    <sheet name="Frage 115" sheetId="35" state="hidden" r:id="rId61"/>
    <sheet name="Frage 116" sheetId="36" state="hidden" r:id="rId62"/>
    <sheet name="Frage 117" sheetId="37" state="hidden" r:id="rId6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0" l="1"/>
  <c r="E3" i="70" a="1"/>
  <c r="E3" i="70" s="1"/>
  <c r="D16" i="69"/>
  <c r="D7" i="69"/>
  <c r="D8" i="69"/>
  <c r="D9" i="69"/>
  <c r="D10" i="69"/>
  <c r="D11" i="69"/>
  <c r="D12" i="69"/>
  <c r="D13" i="69"/>
  <c r="D6" i="69"/>
  <c r="B16" i="68"/>
  <c r="K10" i="67"/>
  <c r="C12" i="67"/>
  <c r="D12" i="67"/>
  <c r="E12" i="67"/>
  <c r="F12" i="67"/>
  <c r="G12" i="67"/>
  <c r="H12" i="67"/>
  <c r="C13" i="67"/>
  <c r="D13" i="67"/>
  <c r="E13" i="67"/>
  <c r="F13" i="67"/>
  <c r="G13" i="67"/>
  <c r="H13" i="67"/>
  <c r="C14" i="67"/>
  <c r="D14" i="67"/>
  <c r="E14" i="67"/>
  <c r="F14" i="67"/>
  <c r="G14" i="67"/>
  <c r="H14" i="67"/>
  <c r="C15" i="67"/>
  <c r="D15" i="67"/>
  <c r="E15" i="67"/>
  <c r="F15" i="67"/>
  <c r="G15" i="67"/>
  <c r="H15" i="67"/>
  <c r="C16" i="67"/>
  <c r="D16" i="67"/>
  <c r="E16" i="67"/>
  <c r="F16" i="67"/>
  <c r="G16" i="67"/>
  <c r="H16" i="67"/>
  <c r="C17" i="67"/>
  <c r="D17" i="67"/>
  <c r="E17" i="67"/>
  <c r="F17" i="67"/>
  <c r="G17" i="67"/>
  <c r="H17" i="67"/>
  <c r="C18" i="67"/>
  <c r="D18" i="67"/>
  <c r="E18" i="67"/>
  <c r="F18" i="67"/>
  <c r="G18" i="67"/>
  <c r="H18" i="67"/>
  <c r="C19" i="67"/>
  <c r="D19" i="67"/>
  <c r="E19" i="67"/>
  <c r="F19" i="67"/>
  <c r="G19" i="67"/>
  <c r="H19" i="67"/>
  <c r="C20" i="67"/>
  <c r="D20" i="67"/>
  <c r="E20" i="67"/>
  <c r="F20" i="67"/>
  <c r="G20" i="67"/>
  <c r="H20" i="67"/>
  <c r="C21" i="67"/>
  <c r="D21" i="67"/>
  <c r="E21" i="67"/>
  <c r="F21" i="67"/>
  <c r="G21" i="67"/>
  <c r="H21" i="67"/>
  <c r="C22" i="67"/>
  <c r="D22" i="67"/>
  <c r="E22" i="67"/>
  <c r="F22" i="67"/>
  <c r="G22" i="67"/>
  <c r="H22" i="67"/>
  <c r="C23" i="67"/>
  <c r="D23" i="67"/>
  <c r="E23" i="67"/>
  <c r="F23" i="67"/>
  <c r="G23" i="67"/>
  <c r="H23" i="67"/>
  <c r="H11" i="67"/>
  <c r="D11" i="67"/>
  <c r="E11" i="67"/>
  <c r="F11" i="67"/>
  <c r="G11" i="67"/>
  <c r="C11" i="67"/>
  <c r="C27" i="66"/>
  <c r="C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7" i="66"/>
  <c r="C6" i="65"/>
  <c r="H5" i="64"/>
  <c r="H4" i="63"/>
  <c r="B13" i="62"/>
  <c r="B7" i="61"/>
  <c r="B8" i="61"/>
  <c r="B9" i="61"/>
  <c r="B10" i="61"/>
  <c r="A59" i="61" s="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6" i="61"/>
  <c r="B36" i="59"/>
  <c r="B19" i="58"/>
  <c r="A2" i="57"/>
  <c r="A57" i="61"/>
  <c r="A56" i="61"/>
  <c r="A55" i="61"/>
  <c r="A54" i="61"/>
  <c r="A53" i="61"/>
  <c r="A52" i="61"/>
  <c r="A51" i="61"/>
  <c r="A50" i="61"/>
  <c r="A49" i="61"/>
  <c r="A48" i="61"/>
  <c r="A47" i="61"/>
  <c r="A46" i="61"/>
  <c r="A45" i="61"/>
  <c r="A44" i="61"/>
  <c r="A43" i="61"/>
  <c r="A42" i="61"/>
  <c r="A41" i="61"/>
  <c r="A40" i="61"/>
  <c r="A39" i="61"/>
  <c r="A38" i="61"/>
  <c r="A37" i="6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A6" i="61"/>
  <c r="G8" i="45"/>
  <c r="H8" i="45" s="1"/>
  <c r="G7" i="45"/>
  <c r="H7" i="45" s="1"/>
  <c r="G6" i="45"/>
  <c r="H6" i="45" s="1"/>
  <c r="G5" i="45"/>
  <c r="H5" i="45" s="1"/>
  <c r="G4" i="45"/>
  <c r="H4" i="45" s="1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7" i="42"/>
  <c r="A6" i="42"/>
  <c r="E4" i="14"/>
  <c r="E3" i="14" a="1"/>
  <c r="E3" i="14" s="1"/>
  <c r="I4" i="63"/>
  <c r="D6" i="65"/>
  <c r="E16" i="69"/>
  <c r="C16" i="68"/>
  <c r="C19" i="58"/>
  <c r="D27" i="66"/>
  <c r="L10" i="67"/>
  <c r="C13" i="62"/>
  <c r="C36" i="59"/>
  <c r="I5" i="64"/>
  <c r="A59" i="42" l="1"/>
  <c r="G8" i="5"/>
  <c r="H8" i="5" s="1"/>
  <c r="G7" i="5"/>
  <c r="H7" i="5" s="1"/>
  <c r="G6" i="5"/>
  <c r="H6" i="5" s="1"/>
  <c r="G5" i="5"/>
  <c r="H5" i="5" s="1"/>
  <c r="H4" i="5"/>
  <c r="G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Yves Bolis</author>
  </authors>
  <commentList>
    <comment ref="A15" authorId="0" shapeId="0" xr:uid="{AFB9D38C-5602-4267-B385-5E28686EB546}">
      <text>
        <r>
          <rPr>
            <b/>
            <sz val="9"/>
            <color indexed="81"/>
            <rFont val="Segoe UI"/>
            <family val="2"/>
          </rPr>
          <t>... die beste Rechtschreibekorrektur ersetzt den gesunden Meschenverstand nicht ...</t>
        </r>
      </text>
    </comment>
    <comment ref="E15" authorId="0" shapeId="0" xr:uid="{89D2D688-ED9B-4DF8-9395-E6663D964C4A}">
      <text>
        <r>
          <rPr>
            <sz val="9"/>
            <color indexed="81"/>
            <rFont val="Segoe UI"/>
            <family val="2"/>
          </rPr>
          <t>... die beste Rechtschreibekorrektur ersetzt den gesunden Meschenverstand nicht ...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<sst xmlns="http://schemas.openxmlformats.org/spreadsheetml/2006/main" count="1088" uniqueCount="551">
  <si>
    <t>Frage1</t>
  </si>
  <si>
    <t>Frage2</t>
  </si>
  <si>
    <t>Frage3</t>
  </si>
  <si>
    <t>Frage4</t>
  </si>
  <si>
    <t>Frage5</t>
  </si>
  <si>
    <t>Frage6</t>
  </si>
  <si>
    <t>Frage7</t>
  </si>
  <si>
    <t>Frage8</t>
  </si>
  <si>
    <t>Frage9</t>
  </si>
  <si>
    <t>Frage10</t>
  </si>
  <si>
    <t>Frage11</t>
  </si>
  <si>
    <t>Frage12</t>
  </si>
  <si>
    <t>Frage13</t>
  </si>
  <si>
    <t>Frage14</t>
  </si>
  <si>
    <t>Frage15</t>
  </si>
  <si>
    <t>Frage16</t>
  </si>
  <si>
    <t>=summe(A1;B6)</t>
  </si>
  <si>
    <t>=summe(A1:B6)</t>
  </si>
  <si>
    <t>=summe(A1*B6)</t>
  </si>
  <si>
    <t>=summe(A1/B6)</t>
  </si>
  <si>
    <t>Zellenverbund erstellen und aufheben</t>
  </si>
  <si>
    <t>Zelleninhalt kopieren und einfügen (transponieren)</t>
  </si>
  <si>
    <t xml:space="preserve">Bedingte Formatierung </t>
  </si>
  <si>
    <t>Frage100</t>
  </si>
  <si>
    <t>Frage101</t>
  </si>
  <si>
    <t>Frage102</t>
  </si>
  <si>
    <t>Frage103</t>
  </si>
  <si>
    <t>Frage104</t>
  </si>
  <si>
    <t>Frage105</t>
  </si>
  <si>
    <t>Frage106</t>
  </si>
  <si>
    <t>Frage107</t>
  </si>
  <si>
    <t>Frage108</t>
  </si>
  <si>
    <t>Frage109</t>
  </si>
  <si>
    <t>Frage110</t>
  </si>
  <si>
    <t>Frage111</t>
  </si>
  <si>
    <t>Frage112</t>
  </si>
  <si>
    <t>Frage113</t>
  </si>
  <si>
    <t>Frage114</t>
  </si>
  <si>
    <t>Frage115</t>
  </si>
  <si>
    <t>Frage116</t>
  </si>
  <si>
    <t>Frage117</t>
  </si>
  <si>
    <t>Frage118</t>
  </si>
  <si>
    <t>Frage119</t>
  </si>
  <si>
    <t>Frage120</t>
  </si>
  <si>
    <t>% Rechnen</t>
  </si>
  <si>
    <t>Max</t>
  </si>
  <si>
    <t>Min</t>
  </si>
  <si>
    <t>Summe</t>
  </si>
  <si>
    <t>Mittelwert</t>
  </si>
  <si>
    <t>5er runden</t>
  </si>
  <si>
    <t>Anna</t>
  </si>
  <si>
    <t>Emma</t>
  </si>
  <si>
    <t>Hannah</t>
  </si>
  <si>
    <t>Lea</t>
  </si>
  <si>
    <t>Lena</t>
  </si>
  <si>
    <t>Ben</t>
  </si>
  <si>
    <t>Jonas</t>
  </si>
  <si>
    <t>Noah</t>
  </si>
  <si>
    <t>Felix</t>
  </si>
  <si>
    <t>Mia</t>
  </si>
  <si>
    <t>Luca</t>
  </si>
  <si>
    <t>Emily</t>
  </si>
  <si>
    <t>Elias</t>
  </si>
  <si>
    <t>Lina</t>
  </si>
  <si>
    <t>Leon</t>
  </si>
  <si>
    <t>Sophia</t>
  </si>
  <si>
    <t>Maximilian</t>
  </si>
  <si>
    <t>Sophie</t>
  </si>
  <si>
    <t>Alexander</t>
  </si>
  <si>
    <t>Marie</t>
  </si>
  <si>
    <t>Lukas</t>
  </si>
  <si>
    <t>Leonie</t>
  </si>
  <si>
    <t>Paul</t>
  </si>
  <si>
    <t>Johanna</t>
  </si>
  <si>
    <t>Jannik</t>
  </si>
  <si>
    <t>Frieda</t>
  </si>
  <si>
    <t>Fynn</t>
  </si>
  <si>
    <t>Luisa</t>
  </si>
  <si>
    <t>Johannes</t>
  </si>
  <si>
    <t>Maria</t>
  </si>
  <si>
    <t>Theo</t>
  </si>
  <si>
    <t>Lisa</t>
  </si>
  <si>
    <t>Aaron</t>
  </si>
  <si>
    <t>Alina</t>
  </si>
  <si>
    <t>Luis</t>
  </si>
  <si>
    <t>Laura</t>
  </si>
  <si>
    <t>Bastian</t>
  </si>
  <si>
    <t>Ameli</t>
  </si>
  <si>
    <t>Damian</t>
  </si>
  <si>
    <t>Lilli</t>
  </si>
  <si>
    <t>Clemens</t>
  </si>
  <si>
    <t>Mareen</t>
  </si>
  <si>
    <t>Finn</t>
  </si>
  <si>
    <t>Merle</t>
  </si>
  <si>
    <t>Dominik</t>
  </si>
  <si>
    <t>Klara</t>
  </si>
  <si>
    <t>Benedikt</t>
  </si>
  <si>
    <t>Charlotte</t>
  </si>
  <si>
    <t>Emil</t>
  </si>
  <si>
    <t>Aurelie</t>
  </si>
  <si>
    <t>Henri</t>
  </si>
  <si>
    <t>Celine</t>
  </si>
  <si>
    <t>Florian</t>
  </si>
  <si>
    <t>Pauline</t>
  </si>
  <si>
    <t>David</t>
  </si>
  <si>
    <t>Lorena</t>
  </si>
  <si>
    <t>Davide</t>
  </si>
  <si>
    <t>Mariella</t>
  </si>
  <si>
    <t>Jen</t>
  </si>
  <si>
    <t>Julia</t>
  </si>
  <si>
    <t>Hannes</t>
  </si>
  <si>
    <t>Zoey</t>
  </si>
  <si>
    <t>Frederik</t>
  </si>
  <si>
    <t>Marlene</t>
  </si>
  <si>
    <t>Lennes</t>
  </si>
  <si>
    <t>Sara</t>
  </si>
  <si>
    <t>Gulian</t>
  </si>
  <si>
    <t>Fiona</t>
  </si>
  <si>
    <t>Tom</t>
  </si>
  <si>
    <t>Maja</t>
  </si>
  <si>
    <t>Julian</t>
  </si>
  <si>
    <t>Helen</t>
  </si>
  <si>
    <t>Mike</t>
  </si>
  <si>
    <t>Mara</t>
  </si>
  <si>
    <t>Justus</t>
  </si>
  <si>
    <t>Jamila</t>
  </si>
  <si>
    <t>Kaspar</t>
  </si>
  <si>
    <t>Maret</t>
  </si>
  <si>
    <t>Julius</t>
  </si>
  <si>
    <t>Eva</t>
  </si>
  <si>
    <t>Justin</t>
  </si>
  <si>
    <t>Doreen</t>
  </si>
  <si>
    <t>Linus</t>
  </si>
  <si>
    <t>Melina</t>
  </si>
  <si>
    <t>Marcus</t>
  </si>
  <si>
    <t>Emilie</t>
  </si>
  <si>
    <t>Marc</t>
  </si>
  <si>
    <t>Janine</t>
  </si>
  <si>
    <t>Mattis</t>
  </si>
  <si>
    <t>Madita</t>
  </si>
  <si>
    <t>Oskar</t>
  </si>
  <si>
    <t>Naomi</t>
  </si>
  <si>
    <t>Moritz</t>
  </si>
  <si>
    <t>Nele</t>
  </si>
  <si>
    <t>Philipp</t>
  </si>
  <si>
    <t>Mala</t>
  </si>
  <si>
    <t>Simon</t>
  </si>
  <si>
    <t>Jette</t>
  </si>
  <si>
    <t>Sven</t>
  </si>
  <si>
    <t>Livia</t>
  </si>
  <si>
    <t>Rene</t>
  </si>
  <si>
    <t>Olivia</t>
  </si>
  <si>
    <t>Gabriel</t>
  </si>
  <si>
    <t>Paula</t>
  </si>
  <si>
    <t>Erik</t>
  </si>
  <si>
    <t> Samira</t>
  </si>
  <si>
    <t>Yves</t>
  </si>
  <si>
    <t>Phoebe</t>
  </si>
  <si>
    <t>Joell</t>
  </si>
  <si>
    <t>Chloe</t>
  </si>
  <si>
    <t>Joshua</t>
  </si>
  <si>
    <t>Lana</t>
  </si>
  <si>
    <t>Moses</t>
  </si>
  <si>
    <t>Tabea</t>
  </si>
  <si>
    <t>Vincent</t>
  </si>
  <si>
    <t>Rahel</t>
  </si>
  <si>
    <t>Leonard</t>
  </si>
  <si>
    <t>Theresa</t>
  </si>
  <si>
    <t>Dave</t>
  </si>
  <si>
    <t>Stella</t>
  </si>
  <si>
    <t>Jerome</t>
  </si>
  <si>
    <t>Samina</t>
  </si>
  <si>
    <t>Lennox</t>
  </si>
  <si>
    <t>Xenia</t>
  </si>
  <si>
    <t>Jannis</t>
  </si>
  <si>
    <t>Ann</t>
  </si>
  <si>
    <t>Mika</t>
  </si>
  <si>
    <t>May</t>
  </si>
  <si>
    <t>Marlo</t>
  </si>
  <si>
    <t>Viviana</t>
  </si>
  <si>
    <t>Lenny</t>
  </si>
  <si>
    <t>Malaika</t>
  </si>
  <si>
    <t>Benjamin</t>
  </si>
  <si>
    <t>Laila</t>
  </si>
  <si>
    <t>Josia</t>
  </si>
  <si>
    <t>Viktoria</t>
  </si>
  <si>
    <t>Eliah</t>
  </si>
  <si>
    <t>Greta</t>
  </si>
  <si>
    <t>Lennart</t>
  </si>
  <si>
    <t>Liselotte</t>
  </si>
  <si>
    <t>Jano</t>
  </si>
  <si>
    <t>Martha</t>
  </si>
  <si>
    <t>Colin</t>
  </si>
  <si>
    <t>Annabell</t>
  </si>
  <si>
    <t>Nicolas</t>
  </si>
  <si>
    <t>Magdalena</t>
  </si>
  <si>
    <t>Robin</t>
  </si>
  <si>
    <t>Henriette</t>
  </si>
  <si>
    <t>Pascal</t>
  </si>
  <si>
    <t>Emina</t>
  </si>
  <si>
    <t>Fabian</t>
  </si>
  <si>
    <t>Ivette</t>
  </si>
  <si>
    <t>Niclas</t>
  </si>
  <si>
    <t>Samantha</t>
  </si>
  <si>
    <t>Levin</t>
  </si>
  <si>
    <t>Thea</t>
  </si>
  <si>
    <t>Piet</t>
  </si>
  <si>
    <t>Sabina</t>
  </si>
  <si>
    <t>Jonathan</t>
  </si>
  <si>
    <t>Leonore</t>
  </si>
  <si>
    <t>Constantin</t>
  </si>
  <si>
    <t>Aileen</t>
  </si>
  <si>
    <t>Kilian</t>
  </si>
  <si>
    <t>Eliana</t>
  </si>
  <si>
    <t>Ole</t>
  </si>
  <si>
    <t>Tialda</t>
  </si>
  <si>
    <t>Till</t>
  </si>
  <si>
    <t>Eve</t>
  </si>
  <si>
    <t>Rafael</t>
  </si>
  <si>
    <t>Bea</t>
  </si>
  <si>
    <t>Malte</t>
  </si>
  <si>
    <t>Clementine</t>
  </si>
  <si>
    <t>Karl</t>
  </si>
  <si>
    <t>Tina</t>
  </si>
  <si>
    <t>Oliver</t>
  </si>
  <si>
    <t>Gisella</t>
  </si>
  <si>
    <t>Liam</t>
  </si>
  <si>
    <t>Juliette</t>
  </si>
  <si>
    <t>Dennis</t>
  </si>
  <si>
    <t>Talida</t>
  </si>
  <si>
    <t>Timon</t>
  </si>
  <si>
    <t>Grete</t>
  </si>
  <si>
    <t>Tim</t>
  </si>
  <si>
    <t>Heidi</t>
  </si>
  <si>
    <t>Daniel</t>
  </si>
  <si>
    <t>Leni</t>
  </si>
  <si>
    <t>Bennett</t>
  </si>
  <si>
    <t>Hermine</t>
  </si>
  <si>
    <t>Adrian</t>
  </si>
  <si>
    <t>Violett</t>
  </si>
  <si>
    <t>Marco</t>
  </si>
  <si>
    <t>Ariane</t>
  </si>
  <si>
    <t>Meiko</t>
  </si>
  <si>
    <t>Susanne</t>
  </si>
  <si>
    <t>Milo</t>
  </si>
  <si>
    <t>Dorit</t>
  </si>
  <si>
    <t>Cedric</t>
  </si>
  <si>
    <t>Maileen</t>
  </si>
  <si>
    <t>Jayden</t>
  </si>
  <si>
    <t>Vornamen für Mädchen und Jungs</t>
  </si>
  <si>
    <t xml:space="preserve">Füllen Sie den grauen Bereich A5:A204 mit den Zahlwerten 1 bis 200 aus. </t>
  </si>
  <si>
    <t>Optimale Spaltenbreite einstellen</t>
  </si>
  <si>
    <t>Produkt</t>
  </si>
  <si>
    <t>Nettopreis</t>
  </si>
  <si>
    <t>MWST</t>
  </si>
  <si>
    <t>Bruttopreis</t>
  </si>
  <si>
    <t>Hose</t>
  </si>
  <si>
    <t>Hemd</t>
  </si>
  <si>
    <t>T-Shirt</t>
  </si>
  <si>
    <t>Socken</t>
  </si>
  <si>
    <t>Jacke</t>
  </si>
  <si>
    <t>Verkaufspreis Textilien Filiale Weber Münsingen</t>
  </si>
  <si>
    <t>Äpfel</t>
  </si>
  <si>
    <t>Birnen</t>
  </si>
  <si>
    <t>Trauben</t>
  </si>
  <si>
    <t>Nüsse</t>
  </si>
  <si>
    <t>Kiwis</t>
  </si>
  <si>
    <t>Formatieren Sie die Zellen A4 bis E4 mit der Zellenformatvorlage Überschrift.</t>
  </si>
  <si>
    <t>Klicken Sie in die Zelle C5. Wie viele Zellen verbindet der Zellenverbund C5?</t>
  </si>
  <si>
    <t>Transponieren Sie die Datenreihe von A6:A55 in die Zeile 4. In welcher Spalte steht die Zahl 87?</t>
  </si>
  <si>
    <t>Windows</t>
  </si>
  <si>
    <t>Um was für eine Formatvorlage handelt es sich bei dieser Tabelle?</t>
  </si>
  <si>
    <t>Preisnachlass</t>
  </si>
  <si>
    <t>Preis</t>
  </si>
  <si>
    <t>Spalte1</t>
  </si>
  <si>
    <t>5.00%</t>
  </si>
  <si>
    <t>10.00%</t>
  </si>
  <si>
    <t>15.00%</t>
  </si>
  <si>
    <t>20.00%</t>
  </si>
  <si>
    <t>Welches Datum versteckt sich hinter der Zahlenangabe in Zelle A7?</t>
  </si>
  <si>
    <t>Übertragen Sie das Zellenformat aus der Zelle A4 in die Zellen A7 bis A10. Welches benutzerdefinierte Zellenformat passt zu den Resultaten?</t>
  </si>
  <si>
    <t xml:space="preserve">    #WERT!</t>
  </si>
  <si>
    <t xml:space="preserve">Eine Zahl * ein Text </t>
  </si>
  <si>
    <t>Dividiert durch Null</t>
  </si>
  <si>
    <t>Funktionsname ist nicht korrekt</t>
  </si>
  <si>
    <t>Notenblatt</t>
  </si>
  <si>
    <t>Deutsch</t>
  </si>
  <si>
    <t>1. Prüfung</t>
  </si>
  <si>
    <t>2. Prüfung</t>
  </si>
  <si>
    <t>3. Prüfung</t>
  </si>
  <si>
    <t>4. Prüfung</t>
  </si>
  <si>
    <t>5. Prüfung</t>
  </si>
  <si>
    <t>6. Prüfung</t>
  </si>
  <si>
    <t>Anzahl Noten</t>
  </si>
  <si>
    <t>Höchste Note</t>
  </si>
  <si>
    <t>Wie viele Rechstschreibefehler haben sich in dieser Tabelle eingeschlichen?</t>
  </si>
  <si>
    <t>7. Prüfung</t>
  </si>
  <si>
    <t>4.   Prüfung</t>
  </si>
  <si>
    <t>3.   Prüfung</t>
  </si>
  <si>
    <t>Welches Resultat ergibt diese Formel?</t>
  </si>
  <si>
    <t xml:space="preserve"> =4+5*4/2+4</t>
  </si>
  <si>
    <t>Ersatzteillager</t>
  </si>
  <si>
    <t>Veloständer</t>
  </si>
  <si>
    <t>Navigationsgeräte</t>
  </si>
  <si>
    <t>Satteltaschen</t>
  </si>
  <si>
    <t>Drinkflaschen</t>
  </si>
  <si>
    <t xml:space="preserve">Velopneus </t>
  </si>
  <si>
    <t>Schmiermittel</t>
  </si>
  <si>
    <t>Reinigunsspray</t>
  </si>
  <si>
    <t>Total</t>
  </si>
  <si>
    <t>Distanzscheiben</t>
  </si>
  <si>
    <t>Lenkerstützen</t>
  </si>
  <si>
    <t>Kettenstraffer</t>
  </si>
  <si>
    <t>Übersetzer</t>
  </si>
  <si>
    <t>Kabelbinden</t>
  </si>
  <si>
    <t>Schutzfolien</t>
  </si>
  <si>
    <t>Berechnen Sie die durchschnittliche Temperatur im Juli.</t>
  </si>
  <si>
    <t>Durchschnitt Monat Juli?</t>
  </si>
  <si>
    <t>Ware</t>
  </si>
  <si>
    <t>Kosten</t>
  </si>
  <si>
    <t>Brot</t>
  </si>
  <si>
    <t>Butter</t>
  </si>
  <si>
    <t>Milch</t>
  </si>
  <si>
    <t>Eier</t>
  </si>
  <si>
    <t>Früchte</t>
  </si>
  <si>
    <t>Fleisch</t>
  </si>
  <si>
    <t>Gemüse</t>
  </si>
  <si>
    <t xml:space="preserve">Rahm </t>
  </si>
  <si>
    <t>Anzahlleere Zellen</t>
  </si>
  <si>
    <t>Muster GmbH – Musterstrasse 99 – 9999 Musterdorf</t>
  </si>
  <si>
    <t>Rechnungsnummer:</t>
  </si>
  <si>
    <t>Rechnungsdatum</t>
  </si>
  <si>
    <t>Empfänger:</t>
  </si>
  <si>
    <t>Lieferdatum</t>
  </si>
  <si>
    <t>Peter Mustermann</t>
  </si>
  <si>
    <t>Unser Zeichen:</t>
  </si>
  <si>
    <t>aswi</t>
  </si>
  <si>
    <t>Musterstrasse 1</t>
  </si>
  <si>
    <t>9999 Musterort</t>
  </si>
  <si>
    <t>Ansprechpartner</t>
  </si>
  <si>
    <t>Hans Muster</t>
  </si>
  <si>
    <t>Wie viele leere Zellen gibt es im Bereich A5 bis G10?</t>
  </si>
  <si>
    <t>Leere Zellen:</t>
  </si>
  <si>
    <t>Belegschaft total</t>
  </si>
  <si>
    <t>Männer</t>
  </si>
  <si>
    <t>Frauen</t>
  </si>
  <si>
    <t>Prozent</t>
  </si>
  <si>
    <t>Wie hoch liegt der Frauen % Anteil der Firma ATLAS AG?</t>
  </si>
  <si>
    <t>Absoluter Bezug</t>
  </si>
  <si>
    <t>Zins pro Jahr</t>
  </si>
  <si>
    <t>Zins in Franken</t>
  </si>
  <si>
    <t>Sparbuch 1</t>
  </si>
  <si>
    <t>Sparbuch 2</t>
  </si>
  <si>
    <t>Sparbuch 3</t>
  </si>
  <si>
    <t>Sparbuch 4</t>
  </si>
  <si>
    <t>Sparbuch 5</t>
  </si>
  <si>
    <t>Sparbuch 6</t>
  </si>
  <si>
    <t>Sparbuch 7</t>
  </si>
  <si>
    <t>Sparbuch 8</t>
  </si>
  <si>
    <t>Sparbuch 9</t>
  </si>
  <si>
    <t>Sparbuch 10</t>
  </si>
  <si>
    <t>Total Zinsen</t>
  </si>
  <si>
    <t>Sparbuch 11</t>
  </si>
  <si>
    <t>Sparbuch 12</t>
  </si>
  <si>
    <t>Sparbuch 13</t>
  </si>
  <si>
    <t>Sparbuch 14</t>
  </si>
  <si>
    <t>Sparbuch 15</t>
  </si>
  <si>
    <t>Sparbuch 16</t>
  </si>
  <si>
    <t>Sparbuch 17</t>
  </si>
  <si>
    <t>Sparbuch 18</t>
  </si>
  <si>
    <t>Sparbuch 19</t>
  </si>
  <si>
    <t>Sparbuch 20</t>
  </si>
  <si>
    <t>Betrag</t>
  </si>
  <si>
    <t>Wie hoch ist das Total der Zinsen von sämtlichen Sparbüchern (C27)?</t>
  </si>
  <si>
    <t>MONATSRABATT</t>
  </si>
  <si>
    <t xml:space="preserve">Kalkulationsrechner intern           </t>
  </si>
  <si>
    <t>Saison Winter</t>
  </si>
  <si>
    <t>2017/2018</t>
  </si>
  <si>
    <t>Monats Rabatt</t>
  </si>
  <si>
    <t>Dezember</t>
  </si>
  <si>
    <t>Januar</t>
  </si>
  <si>
    <t>Februar</t>
  </si>
  <si>
    <t>März</t>
  </si>
  <si>
    <t>April</t>
  </si>
  <si>
    <t>Mai</t>
  </si>
  <si>
    <t>Artikel</t>
  </si>
  <si>
    <t>Alter Preis</t>
  </si>
  <si>
    <t>Neuer  Preis</t>
  </si>
  <si>
    <t>Stöcke MS 151</t>
  </si>
  <si>
    <t>Skistöke Atomic AMT</t>
  </si>
  <si>
    <t>Ski  Salome RX25</t>
  </si>
  <si>
    <t>Ski K2 Velocity</t>
  </si>
  <si>
    <t xml:space="preserve">Ski Haed </t>
  </si>
  <si>
    <t>Völk Ledge</t>
  </si>
  <si>
    <t>Schneeschuhe Flatmax8</t>
  </si>
  <si>
    <t>Mütze Cool X</t>
  </si>
  <si>
    <t>Helm Rosingnol</t>
  </si>
  <si>
    <t>Helm Ktec S-140</t>
  </si>
  <si>
    <t>Helm UVEX plus 1</t>
  </si>
  <si>
    <t>Handschuhe Salomon GT</t>
  </si>
  <si>
    <t>Ktec Oniion Beanie</t>
  </si>
  <si>
    <t>Wie hoch ist die Summe sämtlicher neuer Preise (gelbe Zellen)?</t>
  </si>
  <si>
    <t>Gemischter Bezug</t>
  </si>
  <si>
    <t>Goldpreis</t>
  </si>
  <si>
    <t>1 Unze (31.1 g)</t>
  </si>
  <si>
    <t xml:space="preserve">Gerundet auf zwei Stellen </t>
  </si>
  <si>
    <t>Runden auf zwei Stellen</t>
  </si>
  <si>
    <t>5er Runden</t>
  </si>
  <si>
    <t xml:space="preserve">Total </t>
  </si>
  <si>
    <t>Ermitteln Sie mit einer passenden Funktion aus der Tabelle die kleinste Zahl.</t>
  </si>
  <si>
    <t>Kleinste Zahl</t>
  </si>
  <si>
    <t>Ermitteln Sie mit einer passenden Funktion aus der Tabelle den höchsten Wechselkursbetrag.</t>
  </si>
  <si>
    <t>höchster Wechselkurs</t>
  </si>
  <si>
    <t xml:space="preserve"> RSsport GmbH</t>
  </si>
  <si>
    <t>Fragekatalog Lernpfad 3</t>
  </si>
  <si>
    <t>Fügen Sie in der Zelle E1 einen automatischen Zeilenumbruch ein. Wieviele Wörter stehen in der zweiten Zeile?</t>
  </si>
  <si>
    <t xml:space="preserve">Wie breit ist nun die Spalte? </t>
  </si>
  <si>
    <t>In welcher Schriftgrösse wurde formatiert?</t>
  </si>
  <si>
    <t>Top 200 Namen</t>
  </si>
  <si>
    <t>Position</t>
  </si>
  <si>
    <t>Wie lautet der Name der Person auf Position 189?</t>
  </si>
  <si>
    <t>Welche Funktion ist richtig, wenn Sie die Anzahl Artikel aus der Spalte C erhalten möchten.</t>
  </si>
  <si>
    <t>Wie lautet die korrekte Funktion, wenn Sie den Durchschnittspreis einer Unze Gold der letzten 9 Jahre auf 2 Stellen nach dem Komma runden.</t>
  </si>
  <si>
    <t>Runden Sie die Einzelpreise auf 5 Rp. Genau. Wie lautet das Total aller Warenposten zusammen (D16)?</t>
  </si>
  <si>
    <t>Frage17</t>
  </si>
  <si>
    <t>Frage18</t>
  </si>
  <si>
    <t>Formatieren Darstellen</t>
  </si>
  <si>
    <t>Rechnen</t>
  </si>
  <si>
    <r>
      <t xml:space="preserve">Ändern Sie die Schriftgrösse in der Zelle G1 auf 14 Punkte. Richten Sie die Spaltenbreite der Spalte G </t>
    </r>
    <r>
      <rPr>
        <b/>
        <sz val="11"/>
        <color theme="1"/>
        <rFont val="Calibri"/>
        <family val="2"/>
        <scheme val="minor"/>
      </rPr>
      <t>optimal (automatisch anpassen)</t>
    </r>
    <r>
      <rPr>
        <sz val="11"/>
        <color theme="1"/>
        <rFont val="Calibri"/>
        <family val="2"/>
        <scheme val="minor"/>
      </rPr>
      <t xml:space="preserve"> aus.</t>
    </r>
  </si>
  <si>
    <t>Formatieren Sie den gelben Zahlenbereich so, dass sämtliche Werte die kleiner als 0.06 sind mit einer roten Schattierung gefüllt werden. Welcher Buchstabe sehen Sie?</t>
  </si>
  <si>
    <t>Durchschnitt</t>
  </si>
  <si>
    <t>Niedrigste Note</t>
  </si>
  <si>
    <t>2. Prufung</t>
  </si>
  <si>
    <t>4.   Pruefung</t>
  </si>
  <si>
    <t>Anzal Noten</t>
  </si>
  <si>
    <t>Nidrigste Note</t>
  </si>
  <si>
    <t>Anzahll Noten</t>
  </si>
  <si>
    <t>Hochste Note</t>
  </si>
  <si>
    <t>2.   Prüffung</t>
  </si>
  <si>
    <t>2. Prüffung</t>
  </si>
  <si>
    <t>6. Prüfungg</t>
  </si>
  <si>
    <t>5. Prufung</t>
  </si>
  <si>
    <t>Franz0sisch</t>
  </si>
  <si>
    <t>Engliisch</t>
  </si>
  <si>
    <t>Mathamatik</t>
  </si>
  <si>
    <t>3. Prufung</t>
  </si>
  <si>
    <t>Durchschnit</t>
  </si>
  <si>
    <t>Wie viele Umfrageantworten wurden im letzen Jahr (B6:B57) total eingereicht?
Welches Wort erscheint in der Zelle A59?</t>
  </si>
  <si>
    <t>Antworten</t>
  </si>
  <si>
    <t>Zusammenfassung Antworten</t>
  </si>
  <si>
    <t>KW1</t>
  </si>
  <si>
    <t>KW2</t>
  </si>
  <si>
    <t>Kalenderwoche</t>
  </si>
  <si>
    <t>KW3</t>
  </si>
  <si>
    <t>KW4</t>
  </si>
  <si>
    <t>KW5</t>
  </si>
  <si>
    <t>KW6</t>
  </si>
  <si>
    <t>KW7</t>
  </si>
  <si>
    <t>KW8</t>
  </si>
  <si>
    <t>KW9</t>
  </si>
  <si>
    <t>KW10</t>
  </si>
  <si>
    <t>KW11</t>
  </si>
  <si>
    <t>KW12</t>
  </si>
  <si>
    <t>KW13</t>
  </si>
  <si>
    <t>KW14</t>
  </si>
  <si>
    <t>KW15</t>
  </si>
  <si>
    <t>KW16</t>
  </si>
  <si>
    <t>KW17</t>
  </si>
  <si>
    <t>KW18</t>
  </si>
  <si>
    <t>KW19</t>
  </si>
  <si>
    <t>KW20</t>
  </si>
  <si>
    <t>KW21</t>
  </si>
  <si>
    <t>KW22</t>
  </si>
  <si>
    <t>KW23</t>
  </si>
  <si>
    <t>KW24</t>
  </si>
  <si>
    <t>KW25</t>
  </si>
  <si>
    <t>KW26</t>
  </si>
  <si>
    <t>KW27</t>
  </si>
  <si>
    <t>KW28</t>
  </si>
  <si>
    <t>KW29</t>
  </si>
  <si>
    <t>KW30</t>
  </si>
  <si>
    <t>KW31</t>
  </si>
  <si>
    <t>KW32</t>
  </si>
  <si>
    <t>KW33</t>
  </si>
  <si>
    <t>KW34</t>
  </si>
  <si>
    <t>KW35</t>
  </si>
  <si>
    <t>KW36</t>
  </si>
  <si>
    <t>KW37</t>
  </si>
  <si>
    <t>KW38</t>
  </si>
  <si>
    <t>KW39</t>
  </si>
  <si>
    <t>KW40</t>
  </si>
  <si>
    <t>KW41</t>
  </si>
  <si>
    <t>KW42</t>
  </si>
  <si>
    <t>KW43</t>
  </si>
  <si>
    <t>KW44</t>
  </si>
  <si>
    <t>KW45</t>
  </si>
  <si>
    <t>KW46</t>
  </si>
  <si>
    <t>KW47</t>
  </si>
  <si>
    <t>KW48</t>
  </si>
  <si>
    <t>KW49</t>
  </si>
  <si>
    <t>KW50</t>
  </si>
  <si>
    <t>KW51</t>
  </si>
  <si>
    <t>KW52</t>
  </si>
  <si>
    <t>Schreibweise Funktion (Bedeutung von ; und :)</t>
  </si>
  <si>
    <t>Spaltenbreite anpassen</t>
  </si>
  <si>
    <t>Textumbruch</t>
  </si>
  <si>
    <t>Zellenformatierung</t>
  </si>
  <si>
    <t>Text in Zelle ausrichten (Winkel)</t>
  </si>
  <si>
    <t>Formatvorlagen</t>
  </si>
  <si>
    <t>Datumformat</t>
  </si>
  <si>
    <t>Zahlenformat</t>
  </si>
  <si>
    <t>Reihen auto. Ausfüllen</t>
  </si>
  <si>
    <t>Fehlermeldung</t>
  </si>
  <si>
    <t>Rechtschreibfehler Überprüfen</t>
  </si>
  <si>
    <t>Punkt vor Strichrechnung</t>
  </si>
  <si>
    <t>Anzahl oder Anzahl 2</t>
  </si>
  <si>
    <t>Externer Bezug einfügen</t>
  </si>
  <si>
    <r>
      <rPr>
        <b/>
        <sz val="12"/>
        <color theme="1"/>
        <rFont val="Calibri"/>
        <family val="2"/>
        <scheme val="minor"/>
      </rPr>
      <t xml:space="preserve">Info: Lehrpersonen. </t>
    </r>
    <r>
      <rPr>
        <sz val="12"/>
        <color theme="1"/>
        <rFont val="Calibri"/>
        <family val="2"/>
        <scheme val="minor"/>
      </rPr>
      <t xml:space="preserve">Diese Fragensammlung kann beliebig weitergeführt werden. Das Implementieren in Moodle muss manuell durchgeführt werden. </t>
    </r>
  </si>
  <si>
    <t>Woche 1</t>
  </si>
  <si>
    <t>Woche 2</t>
  </si>
  <si>
    <t>Woche 3</t>
  </si>
  <si>
    <t>Woche 4</t>
  </si>
  <si>
    <t>Anzahl Antworten  Total</t>
  </si>
  <si>
    <t>37.43 pt. / 276 Pixel</t>
  </si>
  <si>
    <t>4 Spalten x 9 Zeilen = 36 Zellen</t>
  </si>
  <si>
    <t>Zellformat Datum anpassen</t>
  </si>
  <si>
    <t>#'##0.00</t>
  </si>
  <si>
    <t>Englisch</t>
  </si>
  <si>
    <t>Mathematik</t>
  </si>
  <si>
    <r>
      <t xml:space="preserve">Wie viele </t>
    </r>
    <r>
      <rPr>
        <sz val="11"/>
        <color rgb="FFFF0000"/>
        <rFont val="Calibri"/>
        <family val="2"/>
        <scheme val="minor"/>
      </rPr>
      <t>Rechtschreibfehler</t>
    </r>
    <r>
      <rPr>
        <sz val="11"/>
        <color theme="1"/>
        <rFont val="Calibri"/>
        <family val="2"/>
        <scheme val="minor"/>
      </rPr>
      <t xml:space="preserve"> haben sich in dieser Tabelle eingeschlichen?</t>
    </r>
  </si>
  <si>
    <t>2.   Prüfung</t>
  </si>
  <si>
    <t>Anal Noten</t>
  </si>
  <si>
    <t>Höchst Note</t>
  </si>
  <si>
    <t>18 pt.</t>
  </si>
  <si>
    <t>Spalte AR</t>
  </si>
  <si>
    <t>48.75 pt. / 65 Pixel</t>
  </si>
  <si>
    <t>=ANZAHL2(C6:C13)</t>
  </si>
  <si>
    <r>
      <t>Verkaufspreis Textilien</t>
    </r>
    <r>
      <rPr>
        <b/>
        <sz val="16"/>
        <color rgb="FFFF0000"/>
        <rFont val="Calibri"/>
        <family val="2"/>
        <scheme val="minor"/>
      </rPr>
      <t xml:space="preserve"> Filiale Weber Münsingen</t>
    </r>
  </si>
  <si>
    <t>Runden Sie die Einzelpreise auf 5 Rp. genau. Wie lautet das Total aller Warenposten zusammen (D16)?</t>
  </si>
  <si>
    <t>Richten Sie den Text in der Zelle E3 im 60 Winkel aus. Der Text muss horizontal und vertikal zentrier sein.  Wie hoch ist nun die Zeile 3?</t>
  </si>
  <si>
    <t>Welche dieser Funktionen ist richtig, wenn ich den Bereich von A1 bis B6 addieren will?</t>
  </si>
  <si>
    <t>Wörter</t>
  </si>
  <si>
    <t>Grün Tabellenformat Mittel - 14</t>
  </si>
  <si>
    <t>Name?</t>
  </si>
  <si>
    <t>E</t>
  </si>
  <si>
    <t>Buchstabe?</t>
  </si>
  <si>
    <t>Welche Fehlermeldung gehört zu welcher Funktion. Wählen Sie in der Spalte A die richtigen Fehlermeldungen aus:</t>
  </si>
  <si>
    <t>Anzahl?</t>
  </si>
  <si>
    <t>?</t>
  </si>
  <si>
    <t>Wie viele Artikel wurden im letzten Monat gesamthaft verkauft?</t>
  </si>
  <si>
    <t>Funktion?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</si>
</sst>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164" formatCode="_ &quot;Fr.&quot;\ * #,##0.00_ ;_ &quot;Fr.&quot;\ * \-#,##0.00_ ;_ &quot;Fr.&quot;\ * &quot;-&quot;??_ ;_ @_ "/>
    <numFmt numFmtId="165" formatCode="0.0"/>
    <numFmt numFmtId="166" formatCode="_ &quot;SFr.&quot;\ * #,##0.00_ ;_ &quot;SFr.&quot;\ * \-#,##0.00_ ;_ &quot;SFr.&quot;\ * &quot;-&quot;??_ ;_ @_ "/>
    <numFmt numFmtId="167" formatCode="#,##0.00_ ;\-#,##0.00\ "/>
    <numFmt numFmtId="168" formatCode="_ [$SFr.-807]\ * #,##0.00_ ;_ [$SFr.-807]\ * \-#,##0.00_ ;_ [$SFr.-807]\ * &quot;-&quot;??_ ;_ @_ "/>
    <numFmt numFmtId="169" formatCode="_ [$CHF-807]\ * #,##0.00_ ;_ [$CHF-807]\ * \-#,##0.00_ ;_ [$CHF-807]\ * &quot;-&quot;??_ ;_ @_ "/>
    <numFmt numFmtId="170" formatCode="0.0000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3CBCAB"/>
      <name val="Roboto"/>
    </font>
    <font>
      <sz val="8"/>
      <color rgb="FF222222"/>
      <name val="Verdana"/>
      <family val="2"/>
    </font>
    <font>
      <b/>
      <sz val="8"/>
      <color rgb="FF222222"/>
      <name val="Verdana"/>
      <family val="2"/>
    </font>
    <font>
      <sz val="10"/>
      <color theme="0"/>
      <name val="Verdana"/>
      <family val="2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theme="1"/>
      <name val="Aldhabi"/>
      <charset val="178"/>
    </font>
    <font>
      <sz val="11"/>
      <color theme="1"/>
      <name val="Aldhabi"/>
      <charset val="178"/>
    </font>
    <font>
      <sz val="26"/>
      <color rgb="FF00B0F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8"/>
      <color rgb="FFFFC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1"/>
      <name val="Calibri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9"/>
      <color indexed="81"/>
      <name val="Segoe UI"/>
      <family val="2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theme="4"/>
      <name val="Calibri"/>
      <family val="2"/>
      <scheme val="minor"/>
    </font>
    <font>
      <sz val="9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/>
      <right/>
      <top/>
      <bottom style="medium">
        <color rgb="FFEDEDE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/>
    <xf numFmtId="0" fontId="17" fillId="0" borderId="0"/>
    <xf numFmtId="9" fontId="3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wrapText="1"/>
    </xf>
    <xf numFmtId="0" fontId="8" fillId="0" borderId="0" xfId="0" applyFont="1"/>
    <xf numFmtId="0" fontId="0" fillId="7" borderId="0" xfId="0" applyFill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44" fontId="0" fillId="0" borderId="0" xfId="0" applyNumberFormat="1"/>
    <xf numFmtId="44" fontId="0" fillId="0" borderId="7" xfId="0" applyNumberFormat="1" applyBorder="1"/>
    <xf numFmtId="0" fontId="10" fillId="0" borderId="0" xfId="0" applyFont="1"/>
    <xf numFmtId="0" fontId="0" fillId="4" borderId="0" xfId="0" applyFill="1"/>
    <xf numFmtId="10" fontId="0" fillId="0" borderId="0" xfId="0" applyNumberFormat="1"/>
    <xf numFmtId="164" fontId="0" fillId="0" borderId="0" xfId="0" applyNumberFormat="1"/>
    <xf numFmtId="0" fontId="11" fillId="4" borderId="0" xfId="0" applyFont="1" applyFill="1"/>
    <xf numFmtId="165" fontId="0" fillId="0" borderId="0" xfId="0" applyNumberFormat="1"/>
    <xf numFmtId="49" fontId="12" fillId="4" borderId="0" xfId="0" applyNumberFormat="1" applyFont="1" applyFill="1"/>
    <xf numFmtId="0" fontId="0" fillId="9" borderId="0" xfId="0" applyFill="1"/>
    <xf numFmtId="15" fontId="0" fillId="0" borderId="0" xfId="0" applyNumberFormat="1"/>
    <xf numFmtId="2" fontId="0" fillId="4" borderId="0" xfId="0" applyNumberFormat="1" applyFill="1"/>
    <xf numFmtId="49" fontId="0" fillId="10" borderId="0" xfId="0" applyNumberFormat="1" applyFill="1" applyAlignment="1">
      <alignment wrapText="1"/>
    </xf>
    <xf numFmtId="0" fontId="14" fillId="0" borderId="0" xfId="0" applyFont="1"/>
    <xf numFmtId="166" fontId="0" fillId="0" borderId="0" xfId="0" applyNumberFormat="1"/>
    <xf numFmtId="0" fontId="0" fillId="10" borderId="0" xfId="0" applyFill="1"/>
    <xf numFmtId="0" fontId="17" fillId="0" borderId="0" xfId="1"/>
    <xf numFmtId="0" fontId="18" fillId="0" borderId="0" xfId="1" applyFont="1"/>
    <xf numFmtId="0" fontId="0" fillId="0" borderId="9" xfId="0" applyBorder="1"/>
    <xf numFmtId="0" fontId="16" fillId="0" borderId="9" xfId="1" applyFont="1" applyBorder="1"/>
    <xf numFmtId="0" fontId="19" fillId="0" borderId="0" xfId="0" applyFont="1"/>
    <xf numFmtId="10" fontId="19" fillId="0" borderId="0" xfId="0" applyNumberFormat="1" applyFont="1"/>
    <xf numFmtId="0" fontId="20" fillId="0" borderId="0" xfId="0" applyFont="1" applyAlignment="1">
      <alignment horizontal="center"/>
    </xf>
    <xf numFmtId="168" fontId="0" fillId="0" borderId="0" xfId="0" applyNumberFormat="1"/>
    <xf numFmtId="0" fontId="20" fillId="0" borderId="11" xfId="0" applyFont="1" applyBorder="1" applyAlignment="1">
      <alignment horizontal="center"/>
    </xf>
    <xf numFmtId="168" fontId="0" fillId="0" borderId="9" xfId="0" applyNumberFormat="1" applyBorder="1"/>
    <xf numFmtId="0" fontId="20" fillId="0" borderId="10" xfId="0" applyFont="1" applyBorder="1" applyAlignment="1">
      <alignment horizontal="left"/>
    </xf>
    <xf numFmtId="0" fontId="13" fillId="11" borderId="0" xfId="0" applyFont="1" applyFill="1"/>
    <xf numFmtId="0" fontId="21" fillId="0" borderId="0" xfId="0" applyFont="1"/>
    <xf numFmtId="0" fontId="13" fillId="11" borderId="12" xfId="0" applyFont="1" applyFill="1" applyBorder="1"/>
    <xf numFmtId="0" fontId="22" fillId="11" borderId="12" xfId="0" applyFont="1" applyFill="1" applyBorder="1"/>
    <xf numFmtId="0" fontId="23" fillId="11" borderId="12" xfId="0" applyFont="1" applyFill="1" applyBorder="1" applyAlignment="1">
      <alignment horizontal="center" vertical="center"/>
    </xf>
    <xf numFmtId="10" fontId="2" fillId="11" borderId="12" xfId="0" applyNumberFormat="1" applyFont="1" applyFill="1" applyBorder="1" applyAlignment="1">
      <alignment horizontal="center" vertical="center"/>
    </xf>
    <xf numFmtId="169" fontId="22" fillId="11" borderId="12" xfId="0" applyNumberFormat="1" applyFont="1" applyFill="1" applyBorder="1" applyAlignment="1">
      <alignment horizontal="center" vertical="center"/>
    </xf>
    <xf numFmtId="0" fontId="22" fillId="11" borderId="12" xfId="0" applyFont="1" applyFill="1" applyBorder="1" applyAlignment="1">
      <alignment wrapText="1"/>
    </xf>
    <xf numFmtId="0" fontId="13" fillId="11" borderId="13" xfId="0" applyFont="1" applyFill="1" applyBorder="1"/>
    <xf numFmtId="0" fontId="0" fillId="10" borderId="0" xfId="0" applyFill="1" applyAlignment="1">
      <alignment wrapText="1"/>
    </xf>
    <xf numFmtId="166" fontId="15" fillId="0" borderId="0" xfId="0" applyNumberFormat="1" applyFont="1"/>
    <xf numFmtId="166" fontId="14" fillId="0" borderId="0" xfId="0" applyNumberFormat="1" applyFont="1"/>
    <xf numFmtId="0" fontId="24" fillId="0" borderId="0" xfId="0" applyFont="1"/>
    <xf numFmtId="166" fontId="25" fillId="0" borderId="0" xfId="0" applyNumberFormat="1" applyFont="1"/>
    <xf numFmtId="0" fontId="24" fillId="7" borderId="0" xfId="0" applyFont="1" applyFill="1"/>
    <xf numFmtId="0" fontId="0" fillId="12" borderId="0" xfId="0" applyFill="1" applyAlignment="1">
      <alignment wrapText="1"/>
    </xf>
    <xf numFmtId="166" fontId="15" fillId="10" borderId="8" xfId="0" applyNumberFormat="1" applyFont="1" applyFill="1" applyBorder="1"/>
    <xf numFmtId="0" fontId="0" fillId="0" borderId="0" xfId="0" applyAlignment="1">
      <alignment vertical="center"/>
    </xf>
    <xf numFmtId="170" fontId="26" fillId="10" borderId="0" xfId="1" applyNumberFormat="1" applyFont="1" applyFill="1" applyAlignment="1">
      <alignment horizontal="left" vertical="top"/>
    </xf>
    <xf numFmtId="170" fontId="27" fillId="10" borderId="0" xfId="0" applyNumberFormat="1" applyFont="1" applyFill="1" applyAlignment="1">
      <alignment horizontal="left" vertical="top"/>
    </xf>
    <xf numFmtId="170" fontId="0" fillId="10" borderId="0" xfId="0" applyNumberFormat="1" applyFill="1"/>
    <xf numFmtId="0" fontId="1" fillId="0" borderId="0" xfId="0" applyFont="1"/>
    <xf numFmtId="170" fontId="18" fillId="10" borderId="0" xfId="1" applyNumberFormat="1" applyFont="1" applyFill="1"/>
    <xf numFmtId="170" fontId="17" fillId="10" borderId="0" xfId="1" applyNumberFormat="1" applyFill="1"/>
    <xf numFmtId="0" fontId="0" fillId="13" borderId="0" xfId="0" applyFill="1" applyAlignment="1">
      <alignment vertical="center"/>
    </xf>
    <xf numFmtId="0" fontId="0" fillId="13" borderId="0" xfId="0" applyFill="1"/>
    <xf numFmtId="0" fontId="28" fillId="0" borderId="0" xfId="0" applyFont="1"/>
    <xf numFmtId="0" fontId="30" fillId="11" borderId="0" xfId="0" applyFont="1" applyFill="1" applyAlignment="1">
      <alignment horizontal="left" vertical="center"/>
    </xf>
    <xf numFmtId="0" fontId="31" fillId="0" borderId="12" xfId="0" applyFont="1" applyBorder="1"/>
    <xf numFmtId="0" fontId="0" fillId="0" borderId="12" xfId="0" applyBorder="1"/>
    <xf numFmtId="169" fontId="0" fillId="11" borderId="12" xfId="0" applyNumberFormat="1" applyFill="1" applyBorder="1" applyAlignment="1">
      <alignment horizontal="center" vertical="center"/>
    </xf>
    <xf numFmtId="0" fontId="32" fillId="0" borderId="0" xfId="0" applyFont="1"/>
    <xf numFmtId="169" fontId="22" fillId="12" borderId="12" xfId="0" applyNumberFormat="1" applyFont="1" applyFill="1" applyBorder="1" applyAlignment="1">
      <alignment horizontal="center" vertical="center"/>
    </xf>
    <xf numFmtId="4" fontId="0" fillId="4" borderId="0" xfId="0" applyNumberFormat="1" applyFill="1"/>
    <xf numFmtId="170" fontId="1" fillId="0" borderId="0" xfId="0" applyNumberFormat="1" applyFont="1"/>
    <xf numFmtId="9" fontId="35" fillId="10" borderId="9" xfId="2" applyFont="1" applyFill="1" applyBorder="1"/>
    <xf numFmtId="168" fontId="1" fillId="10" borderId="0" xfId="0" applyNumberFormat="1" applyFont="1" applyFill="1"/>
    <xf numFmtId="169" fontId="1" fillId="10" borderId="0" xfId="0" applyNumberFormat="1" applyFont="1" applyFill="1"/>
    <xf numFmtId="166" fontId="1" fillId="10" borderId="0" xfId="0" applyNumberFormat="1" applyFont="1" applyFill="1"/>
    <xf numFmtId="49" fontId="11" fillId="0" borderId="0" xfId="0" applyNumberFormat="1" applyFont="1"/>
    <xf numFmtId="0" fontId="0" fillId="4" borderId="0" xfId="0" applyFill="1" applyAlignment="1">
      <alignment vertical="top"/>
    </xf>
    <xf numFmtId="0" fontId="37" fillId="5" borderId="1" xfId="0" applyFont="1" applyFill="1" applyBorder="1" applyAlignment="1">
      <alignment vertical="center" wrapText="1"/>
    </xf>
    <xf numFmtId="0" fontId="11" fillId="0" borderId="0" xfId="0" applyFont="1"/>
    <xf numFmtId="0" fontId="2" fillId="14" borderId="9" xfId="0" applyFont="1" applyFill="1" applyBorder="1"/>
    <xf numFmtId="0" fontId="0" fillId="15" borderId="9" xfId="0" applyFill="1" applyBorder="1"/>
    <xf numFmtId="0" fontId="2" fillId="0" borderId="14" xfId="0" applyFont="1" applyBorder="1"/>
    <xf numFmtId="0" fontId="0" fillId="16" borderId="0" xfId="0" applyFill="1" applyProtection="1">
      <protection locked="0"/>
    </xf>
    <xf numFmtId="167" fontId="15" fillId="0" borderId="0" xfId="0" applyNumberFormat="1" applyFont="1"/>
    <xf numFmtId="0" fontId="0" fillId="0" borderId="0" xfId="0" applyProtection="1">
      <protection locked="0"/>
    </xf>
    <xf numFmtId="0" fontId="0" fillId="11" borderId="0" xfId="0" applyFill="1" applyAlignment="1">
      <alignment horizontal="center" vertical="center"/>
    </xf>
    <xf numFmtId="0" fontId="0" fillId="15" borderId="0" xfId="0" applyFill="1"/>
    <xf numFmtId="0" fontId="0" fillId="17" borderId="0" xfId="0" applyFill="1"/>
    <xf numFmtId="0" fontId="38" fillId="7" borderId="0" xfId="0" applyFont="1" applyFill="1"/>
    <xf numFmtId="0" fontId="8" fillId="7" borderId="0" xfId="0" applyFont="1" applyFill="1"/>
    <xf numFmtId="0" fontId="39" fillId="0" borderId="0" xfId="3"/>
    <xf numFmtId="0" fontId="0" fillId="4" borderId="0" xfId="0" applyFill="1" applyAlignment="1">
      <alignment vertical="top" textRotation="60"/>
    </xf>
    <xf numFmtId="14" fontId="0" fillId="4" borderId="0" xfId="0" applyNumberFormat="1" applyFill="1"/>
    <xf numFmtId="0" fontId="0" fillId="4" borderId="23" xfId="0" applyFill="1" applyBorder="1"/>
    <xf numFmtId="0" fontId="16" fillId="0" borderId="24" xfId="1" applyFont="1" applyBorder="1"/>
    <xf numFmtId="0" fontId="16" fillId="0" borderId="25" xfId="1" applyFont="1" applyBorder="1"/>
    <xf numFmtId="168" fontId="0" fillId="0" borderId="25" xfId="0" applyNumberFormat="1" applyBorder="1"/>
    <xf numFmtId="166" fontId="1" fillId="10" borderId="23" xfId="0" applyNumberFormat="1" applyFont="1" applyFill="1" applyBorder="1"/>
    <xf numFmtId="2" fontId="0" fillId="4" borderId="23" xfId="0" applyNumberFormat="1" applyFill="1" applyBorder="1"/>
    <xf numFmtId="0" fontId="1" fillId="4" borderId="23" xfId="0" applyFont="1" applyFill="1" applyBorder="1"/>
    <xf numFmtId="170" fontId="1" fillId="10" borderId="23" xfId="0" applyNumberFormat="1" applyFont="1" applyFill="1" applyBorder="1"/>
    <xf numFmtId="9" fontId="35" fillId="10" borderId="23" xfId="2" applyFont="1" applyFill="1" applyBorder="1"/>
    <xf numFmtId="0" fontId="1" fillId="0" borderId="0" xfId="0" applyFont="1" applyAlignment="1">
      <alignment vertical="center"/>
    </xf>
    <xf numFmtId="168" fontId="1" fillId="10" borderId="23" xfId="0" applyNumberFormat="1" applyFont="1" applyFill="1" applyBorder="1"/>
    <xf numFmtId="169" fontId="1" fillId="10" borderId="23" xfId="0" applyNumberFormat="1" applyFont="1" applyFill="1" applyBorder="1"/>
    <xf numFmtId="49" fontId="11" fillId="0" borderId="23" xfId="0" applyNumberFormat="1" applyFont="1" applyBorder="1"/>
    <xf numFmtId="0" fontId="42" fillId="0" borderId="0" xfId="4"/>
    <xf numFmtId="44" fontId="36" fillId="10" borderId="0" xfId="0" applyNumberFormat="1" applyFont="1" applyFill="1"/>
    <xf numFmtId="44" fontId="15" fillId="10" borderId="23" xfId="0" applyNumberFormat="1" applyFont="1" applyFill="1" applyBorder="1"/>
    <xf numFmtId="0" fontId="20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 textRotation="90"/>
    </xf>
    <xf numFmtId="0" fontId="34" fillId="3" borderId="0" xfId="0" applyFont="1" applyFill="1" applyAlignment="1">
      <alignment horizontal="center" vertical="center" textRotation="90"/>
    </xf>
    <xf numFmtId="0" fontId="0" fillId="13" borderId="0" xfId="0" applyFill="1" applyAlignment="1">
      <alignment horizontal="left" vertical="top"/>
    </xf>
    <xf numFmtId="0" fontId="0" fillId="13" borderId="0" xfId="0" applyFill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8" borderId="3" xfId="0" applyFont="1" applyFill="1" applyBorder="1" applyAlignment="1">
      <alignment horizontal="left"/>
    </xf>
    <xf numFmtId="0" fontId="9" fillId="8" borderId="4" xfId="0" applyFont="1" applyFill="1" applyBorder="1" applyAlignment="1">
      <alignment horizontal="left"/>
    </xf>
    <xf numFmtId="0" fontId="9" fillId="8" borderId="5" xfId="0" applyFont="1" applyFill="1" applyBorder="1" applyAlignment="1">
      <alignment horizontal="left"/>
    </xf>
    <xf numFmtId="0" fontId="9" fillId="8" borderId="26" xfId="0" applyFont="1" applyFill="1" applyBorder="1" applyAlignment="1">
      <alignment horizontal="left" wrapText="1"/>
    </xf>
    <xf numFmtId="0" fontId="9" fillId="8" borderId="27" xfId="0" applyFont="1" applyFill="1" applyBorder="1" applyAlignment="1">
      <alignment horizontal="left" wrapText="1"/>
    </xf>
    <xf numFmtId="0" fontId="9" fillId="8" borderId="28" xfId="0" applyFont="1" applyFill="1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14" fontId="1" fillId="0" borderId="26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14" fontId="1" fillId="0" borderId="28" xfId="0" applyNumberFormat="1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9" fillId="11" borderId="0" xfId="0" applyFont="1" applyFill="1" applyAlignment="1">
      <alignment horizontal="left" wrapText="1"/>
    </xf>
    <xf numFmtId="0" fontId="1" fillId="4" borderId="2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14" fontId="43" fillId="0" borderId="26" xfId="0" applyNumberFormat="1" applyFont="1" applyBorder="1" applyAlignment="1">
      <alignment horizontal="center"/>
    </xf>
    <xf numFmtId="14" fontId="43" fillId="0" borderId="27" xfId="0" applyNumberFormat="1" applyFont="1" applyBorder="1" applyAlignment="1">
      <alignment horizontal="center"/>
    </xf>
    <xf numFmtId="14" fontId="43" fillId="0" borderId="28" xfId="0" applyNumberFormat="1" applyFont="1" applyBorder="1" applyAlignment="1">
      <alignment horizontal="center"/>
    </xf>
    <xf numFmtId="0" fontId="43" fillId="0" borderId="26" xfId="0" quotePrefix="1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0" fillId="13" borderId="0" xfId="0" applyFill="1" applyAlignment="1"/>
    <xf numFmtId="0" fontId="1" fillId="4" borderId="1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3" fillId="4" borderId="15" xfId="0" applyFont="1" applyFill="1" applyBorder="1" applyAlignment="1">
      <alignment horizontal="center" vertical="center"/>
    </xf>
    <xf numFmtId="0" fontId="43" fillId="4" borderId="17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0" borderId="26" xfId="0" applyFont="1" applyBorder="1" applyAlignment="1">
      <alignment horizontal="center"/>
    </xf>
  </cellXfs>
  <cellStyles count="5">
    <cellStyle name="Link" xfId="4" builtinId="8"/>
    <cellStyle name="Prozent" xfId="2" builtinId="5"/>
    <cellStyle name="Standard" xfId="0" builtinId="0"/>
    <cellStyle name="Standard 2" xfId="1" xr:uid="{96F525EA-A91D-48BC-B4CA-01DA87E997B0}"/>
    <cellStyle name="Überschrift" xfId="3" builtinId="15"/>
  </cellStyles>
  <dxfs count="21">
    <dxf>
      <font>
        <color rgb="FF9C0006"/>
      </font>
      <fill>
        <patternFill>
          <bgColor rgb="FFFFC7CE"/>
        </patternFill>
      </fill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_ &quot;Fr.&quot;\ * #,##0.00_ ;_ &quot;Fr.&quot;\ * \-#,##0.00_ ;_ &quot;Fr.&quot;\ * &quot;-&quot;??_ ;_ @_ "/>
    </dxf>
    <dxf>
      <numFmt numFmtId="164" formatCode="_ &quot;Fr.&quot;\ * #,##0.00_ ;_ &quot;Fr.&quot;\ * \-#,##0.00_ ;_ &quot;Fr.&quot;\ * &quot;-&quot;??_ ;_ @_ "/>
    </dxf>
    <dxf>
      <numFmt numFmtId="164" formatCode="_ &quot;Fr.&quot;\ * #,##0.00_ ;_ &quot;Fr.&quot;\ * \-#,##0.00_ ;_ &quot;Fr.&quot;\ * &quot;-&quot;??_ ;_ @_ "/>
    </dxf>
    <dxf>
      <numFmt numFmtId="164" formatCode="_ &quot;Fr.&quot;\ * #,##0.00_ ;_ &quot;Fr.&quot;\ * \-#,##0.00_ ;_ &quot;Fr.&quot;\ * &quot;-&quot;??_ ;_ @_ "/>
    </dxf>
    <dxf>
      <numFmt numFmtId="164" formatCode="_ &quot;Fr.&quot;\ * #,##0.00_ ;_ &quot;Fr.&quot;\ * \-#,##0.00_ ;_ &quot;Fr.&quot;\ * &quot;-&quot;??_ ;_ @_ "/>
    </dxf>
    <dxf>
      <numFmt numFmtId="14" formatCode="0.00%"/>
    </dxf>
    <dxf>
      <numFmt numFmtId="164" formatCode="_ &quot;Fr.&quot;\ * #,##0.00_ ;_ &quot;Fr.&quot;\ * \-#,##0.00_ ;_ &quot;Fr.&quot;\ * &quot;-&quot;??_ ;_ @_ "/>
    </dxf>
    <dxf>
      <numFmt numFmtId="164" formatCode="_ &quot;Fr.&quot;\ * #,##0.00_ ;_ &quot;Fr.&quot;\ * \-#,##0.00_ ;_ &quot;Fr.&quot;\ * &quot;-&quot;??_ ;_ @_ "/>
    </dxf>
    <dxf>
      <numFmt numFmtId="164" formatCode="_ &quot;Fr.&quot;\ * #,##0.00_ ;_ &quot;Fr.&quot;\ * \-#,##0.00_ ;_ &quot;Fr.&quot;\ * &quot;-&quot;??_ ;_ @_ "/>
    </dxf>
    <dxf>
      <numFmt numFmtId="164" formatCode="_ &quot;Fr.&quot;\ * #,##0.00_ ;_ &quot;Fr.&quot;\ * \-#,##0.00_ ;_ &quot;Fr.&quot;\ * &quot;-&quot;??_ ;_ @_ "/>
    </dxf>
    <dxf>
      <numFmt numFmtId="164" formatCode="_ &quot;Fr.&quot;\ * #,##0.00_ ;_ &quot;Fr.&quot;\ * \-#,##0.00_ ;_ &quot;Fr.&quot;\ * &quot;-&quot;??_ ;_ @_ 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97E723-97CE-43B5-A57F-93C1D51C97F7}" name="Tabelle2" displayName="Tabelle2" ref="A6:E11" totalsRowShown="0" headerRowDxfId="20">
  <autoFilter ref="A6:E11" xr:uid="{6597E723-97CE-43B5-A57F-93C1D51C97F7}"/>
  <tableColumns count="5">
    <tableColumn id="1" xr3:uid="{C62826D8-3D04-4954-831D-23B7CC4B64D1}" name="Preis" dataDxfId="19"/>
    <tableColumn id="2" xr3:uid="{D690A397-A0D6-45F4-9FCC-C6630C57B922}" name="5.00%" dataDxfId="18"/>
    <tableColumn id="3" xr3:uid="{A6D971FA-BE60-455B-84D9-D0BA2FA568B1}" name="10.00%" dataDxfId="17"/>
    <tableColumn id="4" xr3:uid="{D2B3CC30-E7E4-4888-B6F7-1EC151598818}" name="15.00%" dataDxfId="16"/>
    <tableColumn id="5" xr3:uid="{A2DC1806-EC68-4248-93A0-D4C16DE5CC58}" name="20.00%" dataDxfId="15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F4FFB2-AE9F-47FC-9C7A-6E1BB2D65D09}" name="Tabelle22" displayName="Tabelle22" ref="A6:E11" totalsRowShown="0" headerRowDxfId="14">
  <autoFilter ref="A6:E11" xr:uid="{6597E723-97CE-43B5-A57F-93C1D51C97F7}"/>
  <tableColumns count="5">
    <tableColumn id="1" xr3:uid="{882F791D-9EA0-41B2-9104-0E64B3129E47}" name="Preis" dataDxfId="13"/>
    <tableColumn id="2" xr3:uid="{8A30921E-A807-4652-8897-7DAFA083C370}" name="5.00%" dataDxfId="12"/>
    <tableColumn id="3" xr3:uid="{AB57D88A-17A3-4CE2-B23D-0FB5F744B47C}" name="10.00%" dataDxfId="11"/>
    <tableColumn id="4" xr3:uid="{D83714D7-8960-4DFF-BC24-1D8D208E6BBD}" name="15.00%" dataDxfId="10"/>
    <tableColumn id="5" xr3:uid="{0E1A7765-FED5-4491-91D9-EF01EDD8B7CC}" name="20.00%" dataDxfId="9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14D19C-4E5F-4A41-94CA-7933291F872E}" name="Tabelle3" displayName="Tabelle3" ref="A7:E17" totalsRowShown="0">
  <autoFilter ref="A7:E17" xr:uid="{5C14D19C-4E5F-4A41-94CA-7933291F872E}"/>
  <tableColumns count="5">
    <tableColumn id="1" xr3:uid="{C3D92C82-CB44-47AA-B528-F17911495547}" name="Spalte1"/>
    <tableColumn id="2" xr3:uid="{0AA505F0-6B09-4E82-9345-8358A6CF36B2}" name="Deutsch" dataDxfId="8"/>
    <tableColumn id="3" xr3:uid="{B42D0234-6B1A-4D50-9908-C2D9D63523D4}" name="Franz0sisch" dataDxfId="7"/>
    <tableColumn id="4" xr3:uid="{0ECE178C-D84F-4CCA-9513-F9847275E314}" name="Engliisch" dataDxfId="6"/>
    <tableColumn id="5" xr3:uid="{99F2B64B-B0E1-4DBD-9A78-6E57B05B788E}" name="Mathamatik" dataDxfId="5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0E0366-03F8-4B37-8845-666B6F8E8AEC}" name="Tabelle36" displayName="Tabelle36" ref="A7:E17" totalsRowShown="0">
  <autoFilter ref="A7:E17" xr:uid="{A80E0366-03F8-4B37-8845-666B6F8E8AEC}"/>
  <tableColumns count="5">
    <tableColumn id="1" xr3:uid="{14F3EDBB-F7EE-48CA-ACE4-AB66293594FC}" name="Spalte1"/>
    <tableColumn id="2" xr3:uid="{F4B26043-534C-4117-8A4D-B085512ED729}" name="Deutsch" dataDxfId="4"/>
    <tableColumn id="3" xr3:uid="{92605F75-AE56-4674-8C66-64947F538554}" name="Franz0sisch" dataDxfId="3"/>
    <tableColumn id="4" xr3:uid="{EFA96B59-4E9D-4C3D-8157-4A060EE50B91}" name="Englisch" dataDxfId="2"/>
    <tableColumn id="5" xr3:uid="{9C970B80-1352-4943-8CE3-8BA5B7CDA0A0}" name="Mathematik" dataDxfId="1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474E-314B-4857-B692-E9B1B8805DCF}">
  <sheetPr codeName="Tabelle12"/>
  <dimension ref="A1:K42"/>
  <sheetViews>
    <sheetView tabSelected="1" zoomScale="115" zoomScaleNormal="115" workbookViewId="0"/>
  </sheetViews>
  <sheetFormatPr baseColWidth="10" defaultRowHeight="14.4" x14ac:dyDescent="0.3"/>
  <cols>
    <col min="3" max="3" width="57.21875" style="1" customWidth="1"/>
  </cols>
  <sheetData>
    <row r="1" spans="1:11" ht="46.2" x14ac:dyDescent="0.85">
      <c r="B1" s="75" t="s">
        <v>414</v>
      </c>
      <c r="E1" s="117" t="s">
        <v>517</v>
      </c>
      <c r="F1" s="117"/>
      <c r="G1" s="117"/>
      <c r="H1" s="117"/>
      <c r="I1" s="117"/>
      <c r="J1" s="117"/>
      <c r="K1" s="117"/>
    </row>
    <row r="3" spans="1:11" x14ac:dyDescent="0.3">
      <c r="A3" s="118" t="s">
        <v>426</v>
      </c>
      <c r="B3" s="2" t="s">
        <v>0</v>
      </c>
      <c r="C3" s="6" t="s">
        <v>503</v>
      </c>
    </row>
    <row r="4" spans="1:11" x14ac:dyDescent="0.3">
      <c r="A4" s="118"/>
      <c r="B4" s="2" t="s">
        <v>1</v>
      </c>
      <c r="C4" s="6" t="s">
        <v>504</v>
      </c>
    </row>
    <row r="5" spans="1:11" x14ac:dyDescent="0.3">
      <c r="A5" s="118"/>
      <c r="B5" s="2" t="s">
        <v>2</v>
      </c>
      <c r="C5" s="6" t="s">
        <v>505</v>
      </c>
    </row>
    <row r="6" spans="1:11" x14ac:dyDescent="0.3">
      <c r="A6" s="118"/>
      <c r="B6" s="2" t="s">
        <v>3</v>
      </c>
      <c r="C6" s="6" t="s">
        <v>506</v>
      </c>
    </row>
    <row r="7" spans="1:11" x14ac:dyDescent="0.3">
      <c r="A7" s="118"/>
      <c r="B7" s="2" t="s">
        <v>4</v>
      </c>
      <c r="C7" s="6" t="s">
        <v>20</v>
      </c>
    </row>
    <row r="8" spans="1:11" x14ac:dyDescent="0.3">
      <c r="A8" s="118"/>
      <c r="B8" s="2" t="s">
        <v>5</v>
      </c>
      <c r="C8" s="6" t="s">
        <v>21</v>
      </c>
    </row>
    <row r="9" spans="1:11" x14ac:dyDescent="0.3">
      <c r="A9" s="118"/>
      <c r="B9" s="2" t="s">
        <v>6</v>
      </c>
      <c r="C9" s="6" t="s">
        <v>507</v>
      </c>
    </row>
    <row r="10" spans="1:11" x14ac:dyDescent="0.3">
      <c r="A10" s="118"/>
      <c r="B10" s="2" t="s">
        <v>7</v>
      </c>
      <c r="C10" s="6" t="s">
        <v>508</v>
      </c>
    </row>
    <row r="11" spans="1:11" x14ac:dyDescent="0.3">
      <c r="A11" s="118"/>
      <c r="B11" s="2" t="s">
        <v>8</v>
      </c>
      <c r="C11" s="6" t="s">
        <v>509</v>
      </c>
    </row>
    <row r="12" spans="1:11" x14ac:dyDescent="0.3">
      <c r="A12" s="118"/>
      <c r="B12" s="2" t="s">
        <v>9</v>
      </c>
      <c r="C12" s="6" t="s">
        <v>510</v>
      </c>
    </row>
    <row r="13" spans="1:11" x14ac:dyDescent="0.3">
      <c r="A13" s="118"/>
      <c r="B13" s="2" t="s">
        <v>10</v>
      </c>
      <c r="C13" s="6" t="s">
        <v>511</v>
      </c>
    </row>
    <row r="14" spans="1:11" x14ac:dyDescent="0.3">
      <c r="A14" s="118"/>
      <c r="B14" s="2" t="s">
        <v>11</v>
      </c>
      <c r="C14" s="6" t="s">
        <v>22</v>
      </c>
    </row>
    <row r="15" spans="1:11" x14ac:dyDescent="0.3">
      <c r="A15" s="118"/>
      <c r="B15" s="2" t="s">
        <v>12</v>
      </c>
      <c r="C15" s="6" t="s">
        <v>512</v>
      </c>
    </row>
    <row r="16" spans="1:11" x14ac:dyDescent="0.3">
      <c r="A16" s="118"/>
      <c r="B16" s="2" t="s">
        <v>13</v>
      </c>
      <c r="C16" s="6" t="s">
        <v>513</v>
      </c>
    </row>
    <row r="17" spans="1:3" x14ac:dyDescent="0.3">
      <c r="A17" s="118"/>
      <c r="B17" s="2" t="s">
        <v>14</v>
      </c>
      <c r="C17" s="3"/>
    </row>
    <row r="18" spans="1:3" x14ac:dyDescent="0.3">
      <c r="A18" s="118"/>
      <c r="B18" s="2" t="s">
        <v>15</v>
      </c>
      <c r="C18" s="3"/>
    </row>
    <row r="19" spans="1:3" x14ac:dyDescent="0.3">
      <c r="A19" s="118"/>
      <c r="B19" s="2" t="s">
        <v>424</v>
      </c>
      <c r="C19" s="3"/>
    </row>
    <row r="20" spans="1:3" x14ac:dyDescent="0.3">
      <c r="A20" s="118"/>
      <c r="B20" s="2" t="s">
        <v>425</v>
      </c>
      <c r="C20" s="3"/>
    </row>
    <row r="22" spans="1:3" x14ac:dyDescent="0.3">
      <c r="A22" s="119" t="s">
        <v>427</v>
      </c>
      <c r="B22" s="4" t="s">
        <v>23</v>
      </c>
      <c r="C22" s="29" t="s">
        <v>514</v>
      </c>
    </row>
    <row r="23" spans="1:3" x14ac:dyDescent="0.3">
      <c r="A23" s="119"/>
      <c r="B23" s="4" t="s">
        <v>24</v>
      </c>
      <c r="C23" s="29" t="s">
        <v>47</v>
      </c>
    </row>
    <row r="24" spans="1:3" x14ac:dyDescent="0.3">
      <c r="A24" s="119"/>
      <c r="B24" s="4" t="s">
        <v>25</v>
      </c>
      <c r="C24" s="29" t="s">
        <v>48</v>
      </c>
    </row>
    <row r="25" spans="1:3" x14ac:dyDescent="0.3">
      <c r="A25" s="119"/>
      <c r="B25" s="4" t="s">
        <v>26</v>
      </c>
      <c r="C25" s="29" t="s">
        <v>515</v>
      </c>
    </row>
    <row r="26" spans="1:3" x14ac:dyDescent="0.3">
      <c r="A26" s="119"/>
      <c r="B26" s="4" t="s">
        <v>27</v>
      </c>
      <c r="C26" s="29" t="s">
        <v>516</v>
      </c>
    </row>
    <row r="27" spans="1:3" x14ac:dyDescent="0.3">
      <c r="A27" s="119"/>
      <c r="B27" s="4" t="s">
        <v>28</v>
      </c>
      <c r="C27" s="29" t="s">
        <v>328</v>
      </c>
    </row>
    <row r="28" spans="1:3" x14ac:dyDescent="0.3">
      <c r="A28" s="119"/>
      <c r="B28" s="4" t="s">
        <v>29</v>
      </c>
      <c r="C28" s="29" t="s">
        <v>45</v>
      </c>
    </row>
    <row r="29" spans="1:3" x14ac:dyDescent="0.3">
      <c r="A29" s="119"/>
      <c r="B29" s="4" t="s">
        <v>30</v>
      </c>
      <c r="C29" s="29" t="s">
        <v>46</v>
      </c>
    </row>
    <row r="30" spans="1:3" x14ac:dyDescent="0.3">
      <c r="A30" s="119"/>
      <c r="B30" s="4" t="s">
        <v>31</v>
      </c>
      <c r="C30" s="29" t="s">
        <v>44</v>
      </c>
    </row>
    <row r="31" spans="1:3" x14ac:dyDescent="0.3">
      <c r="A31" s="119"/>
      <c r="B31" s="4" t="s">
        <v>32</v>
      </c>
      <c r="C31" s="53" t="s">
        <v>348</v>
      </c>
    </row>
    <row r="32" spans="1:3" x14ac:dyDescent="0.3">
      <c r="A32" s="119"/>
      <c r="B32" s="4" t="s">
        <v>33</v>
      </c>
      <c r="C32" s="53" t="s">
        <v>402</v>
      </c>
    </row>
    <row r="33" spans="1:3" x14ac:dyDescent="0.3">
      <c r="A33" s="119"/>
      <c r="B33" s="4" t="s">
        <v>34</v>
      </c>
      <c r="C33" s="29" t="s">
        <v>406</v>
      </c>
    </row>
    <row r="34" spans="1:3" x14ac:dyDescent="0.3">
      <c r="A34" s="119"/>
      <c r="B34" s="4" t="s">
        <v>35</v>
      </c>
      <c r="C34" s="53" t="s">
        <v>49</v>
      </c>
    </row>
    <row r="35" spans="1:3" x14ac:dyDescent="0.3">
      <c r="A35" s="119"/>
      <c r="B35" s="4" t="s">
        <v>36</v>
      </c>
      <c r="C35" s="5"/>
    </row>
    <row r="36" spans="1:3" x14ac:dyDescent="0.3">
      <c r="A36" s="119"/>
      <c r="B36" s="4" t="s">
        <v>37</v>
      </c>
      <c r="C36" s="5"/>
    </row>
    <row r="37" spans="1:3" x14ac:dyDescent="0.3">
      <c r="A37" s="119"/>
      <c r="B37" s="4" t="s">
        <v>38</v>
      </c>
      <c r="C37" s="5"/>
    </row>
    <row r="38" spans="1:3" x14ac:dyDescent="0.3">
      <c r="A38" s="119"/>
      <c r="B38" s="4" t="s">
        <v>39</v>
      </c>
      <c r="C38" s="5"/>
    </row>
    <row r="39" spans="1:3" x14ac:dyDescent="0.3">
      <c r="A39" s="119"/>
      <c r="B39" s="4" t="s">
        <v>40</v>
      </c>
      <c r="C39" s="5"/>
    </row>
    <row r="40" spans="1:3" x14ac:dyDescent="0.3">
      <c r="A40" s="119"/>
      <c r="B40" s="4" t="s">
        <v>41</v>
      </c>
      <c r="C40" s="5"/>
    </row>
    <row r="41" spans="1:3" x14ac:dyDescent="0.3">
      <c r="A41" s="119"/>
      <c r="B41" s="4" t="s">
        <v>42</v>
      </c>
      <c r="C41" s="5"/>
    </row>
    <row r="42" spans="1:3" x14ac:dyDescent="0.3">
      <c r="A42" s="119"/>
      <c r="B42" s="4" t="s">
        <v>43</v>
      </c>
      <c r="C42" s="5"/>
    </row>
  </sheetData>
  <mergeCells count="3">
    <mergeCell ref="E1:K1"/>
    <mergeCell ref="A3:A20"/>
    <mergeCell ref="A22:A42"/>
  </mergeCells>
  <phoneticPr fontId="3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3166-CE79-42B7-BFFB-6AA385D0CE63}">
  <sheetPr codeName="Tabelle13">
    <tabColor theme="7" tint="0.79998168889431442"/>
  </sheetPr>
  <dimension ref="A1:F6"/>
  <sheetViews>
    <sheetView zoomScale="220" zoomScaleNormal="220" workbookViewId="0">
      <selection sqref="A1:F1"/>
    </sheetView>
  </sheetViews>
  <sheetFormatPr baseColWidth="10" defaultRowHeight="14.4" x14ac:dyDescent="0.3"/>
  <cols>
    <col min="1" max="1" width="17.21875" customWidth="1"/>
  </cols>
  <sheetData>
    <row r="1" spans="1:6" x14ac:dyDescent="0.3">
      <c r="A1" s="120" t="s">
        <v>540</v>
      </c>
      <c r="B1" s="120"/>
      <c r="C1" s="120"/>
      <c r="D1" s="120"/>
      <c r="E1" s="120"/>
      <c r="F1" s="120"/>
    </row>
    <row r="2" spans="1:6" x14ac:dyDescent="0.3">
      <c r="A2" s="114"/>
    </row>
    <row r="3" spans="1:6" x14ac:dyDescent="0.3">
      <c r="A3" s="83" t="s">
        <v>18</v>
      </c>
    </row>
    <row r="4" spans="1:6" x14ac:dyDescent="0.3">
      <c r="A4" s="83" t="s">
        <v>16</v>
      </c>
    </row>
    <row r="5" spans="1:6" x14ac:dyDescent="0.3">
      <c r="A5" s="83" t="s">
        <v>17</v>
      </c>
    </row>
    <row r="6" spans="1:6" x14ac:dyDescent="0.3">
      <c r="A6" s="83" t="s">
        <v>19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5751-A9D0-401E-BD36-CC8EA7F4F550}">
  <sheetPr codeName="Tabelle14">
    <tabColor theme="5"/>
  </sheetPr>
  <dimension ref="A1:F6"/>
  <sheetViews>
    <sheetView zoomScale="220" zoomScaleNormal="220" workbookViewId="0">
      <selection sqref="A1:F1"/>
    </sheetView>
  </sheetViews>
  <sheetFormatPr baseColWidth="10" defaultRowHeight="14.4" x14ac:dyDescent="0.3"/>
  <cols>
    <col min="1" max="1" width="17.21875" customWidth="1"/>
  </cols>
  <sheetData>
    <row r="1" spans="1:6" x14ac:dyDescent="0.3">
      <c r="A1" s="120" t="s">
        <v>540</v>
      </c>
      <c r="B1" s="120"/>
      <c r="C1" s="120"/>
      <c r="D1" s="120"/>
      <c r="E1" s="120"/>
      <c r="F1" s="120"/>
    </row>
    <row r="2" spans="1:6" x14ac:dyDescent="0.3">
      <c r="A2" s="114"/>
    </row>
    <row r="3" spans="1:6" x14ac:dyDescent="0.3">
      <c r="A3" s="83" t="s">
        <v>18</v>
      </c>
    </row>
    <row r="4" spans="1:6" ht="15" thickBot="1" x14ac:dyDescent="0.35">
      <c r="A4" s="83" t="s">
        <v>16</v>
      </c>
    </row>
    <row r="5" spans="1:6" ht="15" thickBot="1" x14ac:dyDescent="0.35">
      <c r="A5" s="113" t="s">
        <v>17</v>
      </c>
    </row>
    <row r="6" spans="1:6" x14ac:dyDescent="0.3">
      <c r="A6" s="83" t="s">
        <v>19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DE70-176B-4440-BC68-E9B5FE150902}">
  <sheetPr codeName="Tabelle15">
    <tabColor theme="7" tint="0.79998168889431442"/>
  </sheetPr>
  <dimension ref="A1:G3"/>
  <sheetViews>
    <sheetView zoomScale="160" zoomScaleNormal="160" workbookViewId="0">
      <selection activeCell="E2" sqref="E2"/>
    </sheetView>
  </sheetViews>
  <sheetFormatPr baseColWidth="10" defaultRowHeight="18" x14ac:dyDescent="0.35"/>
  <cols>
    <col min="7" max="7" width="17.5546875" style="10" customWidth="1"/>
  </cols>
  <sheetData>
    <row r="1" spans="1:7" ht="54" customHeight="1" x14ac:dyDescent="0.3">
      <c r="A1" s="121" t="s">
        <v>428</v>
      </c>
      <c r="B1" s="121"/>
      <c r="C1" s="121"/>
      <c r="D1" s="121"/>
      <c r="E1" s="121"/>
      <c r="G1" s="96" t="s">
        <v>251</v>
      </c>
    </row>
    <row r="2" spans="1:7" x14ac:dyDescent="0.35">
      <c r="A2" t="s">
        <v>416</v>
      </c>
    </row>
    <row r="3" spans="1:7" x14ac:dyDescent="0.35">
      <c r="A3" s="65"/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9A46-D99B-46CC-A96E-E4C9C1845080}">
  <sheetPr codeName="Tabelle16">
    <tabColor theme="5"/>
  </sheetPr>
  <dimension ref="A1:G2"/>
  <sheetViews>
    <sheetView zoomScale="160" zoomScaleNormal="160" workbookViewId="0">
      <selection sqref="A1:E1"/>
    </sheetView>
  </sheetViews>
  <sheetFormatPr baseColWidth="10" defaultRowHeight="18" x14ac:dyDescent="0.35"/>
  <cols>
    <col min="7" max="7" width="38.21875" style="10" bestFit="1" customWidth="1"/>
  </cols>
  <sheetData>
    <row r="1" spans="1:7" ht="54" customHeight="1" thickBot="1" x14ac:dyDescent="0.4">
      <c r="A1" s="121" t="s">
        <v>428</v>
      </c>
      <c r="B1" s="121"/>
      <c r="C1" s="121"/>
      <c r="D1" s="121"/>
      <c r="E1" s="121"/>
      <c r="G1" s="97" t="s">
        <v>251</v>
      </c>
    </row>
    <row r="2" spans="1:7" ht="18.600000000000001" thickBot="1" x14ac:dyDescent="0.4">
      <c r="A2" s="122" t="s">
        <v>416</v>
      </c>
      <c r="B2" s="122"/>
      <c r="C2" s="122"/>
      <c r="D2" s="123" t="s">
        <v>523</v>
      </c>
      <c r="E2" s="124"/>
    </row>
  </sheetData>
  <mergeCells count="3">
    <mergeCell ref="A1:E1"/>
    <mergeCell ref="A2:C2"/>
    <mergeCell ref="D2:E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4F38-D3C4-4B5D-8520-FDB352CF9E08}">
  <sheetPr codeName="Tabelle17">
    <tabColor theme="7" tint="0.79998168889431442"/>
  </sheetPr>
  <dimension ref="A1:H8"/>
  <sheetViews>
    <sheetView zoomScale="175" zoomScaleNormal="175" workbookViewId="0">
      <selection sqref="A1:C1"/>
    </sheetView>
  </sheetViews>
  <sheetFormatPr baseColWidth="10" defaultRowHeight="14.4" x14ac:dyDescent="0.3"/>
  <cols>
    <col min="3" max="3" width="17.77734375" customWidth="1"/>
    <col min="4" max="4" width="2.21875" customWidth="1"/>
    <col min="6" max="6" width="9.44140625" customWidth="1"/>
    <col min="7" max="8" width="6.21875" customWidth="1"/>
  </cols>
  <sheetData>
    <row r="1" spans="1:8" ht="46.5" customHeight="1" x14ac:dyDescent="0.4">
      <c r="A1" s="121" t="s">
        <v>415</v>
      </c>
      <c r="B1" s="121"/>
      <c r="C1" s="121"/>
      <c r="E1" s="125" t="s">
        <v>261</v>
      </c>
      <c r="F1" s="126"/>
      <c r="G1" s="126"/>
      <c r="H1" s="127"/>
    </row>
    <row r="2" spans="1:8" x14ac:dyDescent="0.3">
      <c r="A2" s="65"/>
      <c r="E2" s="12"/>
      <c r="H2" s="13"/>
    </row>
    <row r="3" spans="1:8" x14ac:dyDescent="0.3">
      <c r="E3" s="14" t="s">
        <v>252</v>
      </c>
      <c r="F3" s="15" t="s">
        <v>253</v>
      </c>
      <c r="G3" s="15" t="s">
        <v>254</v>
      </c>
      <c r="H3" s="16" t="s">
        <v>255</v>
      </c>
    </row>
    <row r="4" spans="1:8" x14ac:dyDescent="0.3">
      <c r="E4" s="12" t="s">
        <v>256</v>
      </c>
      <c r="F4" s="17">
        <v>63.1</v>
      </c>
      <c r="G4" s="17">
        <f>F4*B$20</f>
        <v>0</v>
      </c>
      <c r="H4" s="18">
        <f>F4+G4</f>
        <v>63.1</v>
      </c>
    </row>
    <row r="5" spans="1:8" x14ac:dyDescent="0.3">
      <c r="E5" s="12" t="s">
        <v>257</v>
      </c>
      <c r="F5" s="17">
        <v>41.8</v>
      </c>
      <c r="G5" s="17">
        <f>F5*B$20</f>
        <v>0</v>
      </c>
      <c r="H5" s="18">
        <f t="shared" ref="H5:H8" si="0">F5+G5</f>
        <v>41.8</v>
      </c>
    </row>
    <row r="6" spans="1:8" x14ac:dyDescent="0.3">
      <c r="E6" s="12" t="s">
        <v>258</v>
      </c>
      <c r="F6" s="17">
        <v>36.200000000000003</v>
      </c>
      <c r="G6" s="17">
        <f>F6*B$20</f>
        <v>0</v>
      </c>
      <c r="H6" s="18">
        <f t="shared" si="0"/>
        <v>36.200000000000003</v>
      </c>
    </row>
    <row r="7" spans="1:8" x14ac:dyDescent="0.3">
      <c r="E7" s="12" t="s">
        <v>259</v>
      </c>
      <c r="F7" s="17">
        <v>26.9</v>
      </c>
      <c r="G7" s="17">
        <f>F7*B$20</f>
        <v>0</v>
      </c>
      <c r="H7" s="18">
        <f t="shared" si="0"/>
        <v>26.9</v>
      </c>
    </row>
    <row r="8" spans="1:8" x14ac:dyDescent="0.3">
      <c r="E8" s="12" t="s">
        <v>260</v>
      </c>
      <c r="F8" s="17">
        <v>102.1</v>
      </c>
      <c r="G8" s="17">
        <f>F8*B$20</f>
        <v>0</v>
      </c>
      <c r="H8" s="18">
        <f t="shared" si="0"/>
        <v>102.1</v>
      </c>
    </row>
  </sheetData>
  <mergeCells count="2">
    <mergeCell ref="E1:H1"/>
    <mergeCell ref="A1:C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E98F-058F-46E9-B455-E54B0336A0C3}">
  <sheetPr codeName="Tabelle18">
    <tabColor theme="5"/>
  </sheetPr>
  <dimension ref="A1:H8"/>
  <sheetViews>
    <sheetView zoomScale="205" zoomScaleNormal="205" workbookViewId="0">
      <selection sqref="A1:C1"/>
    </sheetView>
  </sheetViews>
  <sheetFormatPr baseColWidth="10" defaultRowHeight="14.4" x14ac:dyDescent="0.3"/>
  <cols>
    <col min="3" max="3" width="17.77734375" customWidth="1"/>
    <col min="4" max="4" width="2.21875" customWidth="1"/>
    <col min="6" max="6" width="9.44140625" customWidth="1"/>
    <col min="7" max="8" width="6.21875" customWidth="1"/>
  </cols>
  <sheetData>
    <row r="1" spans="1:8" ht="46.5" customHeight="1" thickBot="1" x14ac:dyDescent="0.45">
      <c r="A1" s="121" t="s">
        <v>415</v>
      </c>
      <c r="B1" s="121"/>
      <c r="C1" s="121"/>
      <c r="E1" s="128" t="s">
        <v>537</v>
      </c>
      <c r="F1" s="129"/>
      <c r="G1" s="129"/>
      <c r="H1" s="130"/>
    </row>
    <row r="2" spans="1:8" x14ac:dyDescent="0.3">
      <c r="A2" s="65"/>
      <c r="E2" s="12"/>
      <c r="H2" s="13"/>
    </row>
    <row r="3" spans="1:8" x14ac:dyDescent="0.3">
      <c r="B3" s="65">
        <v>3</v>
      </c>
      <c r="C3" s="65" t="s">
        <v>541</v>
      </c>
      <c r="E3" s="14" t="s">
        <v>252</v>
      </c>
      <c r="F3" s="15" t="s">
        <v>253</v>
      </c>
      <c r="G3" s="15" t="s">
        <v>254</v>
      </c>
      <c r="H3" s="16" t="s">
        <v>255</v>
      </c>
    </row>
    <row r="4" spans="1:8" x14ac:dyDescent="0.3">
      <c r="E4" s="12" t="s">
        <v>256</v>
      </c>
      <c r="F4" s="17">
        <v>63.1</v>
      </c>
      <c r="G4" s="17">
        <f>F4*B$20</f>
        <v>0</v>
      </c>
      <c r="H4" s="18">
        <f>F4+G4</f>
        <v>63.1</v>
      </c>
    </row>
    <row r="5" spans="1:8" x14ac:dyDescent="0.3">
      <c r="E5" s="12" t="s">
        <v>257</v>
      </c>
      <c r="F5" s="17">
        <v>41.8</v>
      </c>
      <c r="G5" s="17">
        <f>F5*B$20</f>
        <v>0</v>
      </c>
      <c r="H5" s="18">
        <f t="shared" ref="H5:H8" si="0">F5+G5</f>
        <v>41.8</v>
      </c>
    </row>
    <row r="6" spans="1:8" x14ac:dyDescent="0.3">
      <c r="E6" s="12" t="s">
        <v>258</v>
      </c>
      <c r="F6" s="17">
        <v>36.200000000000003</v>
      </c>
      <c r="G6" s="17">
        <f>F6*B$20</f>
        <v>0</v>
      </c>
      <c r="H6" s="18">
        <f t="shared" si="0"/>
        <v>36.200000000000003</v>
      </c>
    </row>
    <row r="7" spans="1:8" x14ac:dyDescent="0.3">
      <c r="E7" s="12" t="s">
        <v>259</v>
      </c>
      <c r="F7" s="17">
        <v>26.9</v>
      </c>
      <c r="G7" s="17">
        <f>F7*B$20</f>
        <v>0</v>
      </c>
      <c r="H7" s="18">
        <f t="shared" si="0"/>
        <v>26.9</v>
      </c>
    </row>
    <row r="8" spans="1:8" x14ac:dyDescent="0.3">
      <c r="E8" s="12" t="s">
        <v>260</v>
      </c>
      <c r="F8" s="17">
        <v>102.1</v>
      </c>
      <c r="G8" s="17">
        <f>F8*B$20</f>
        <v>0</v>
      </c>
      <c r="H8" s="18">
        <f t="shared" si="0"/>
        <v>102.1</v>
      </c>
    </row>
  </sheetData>
  <mergeCells count="2">
    <mergeCell ref="A1:C1"/>
    <mergeCell ref="E1:H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D205F-062F-472E-BC7D-C6451EE37EED}">
  <sheetPr codeName="Tabelle19">
    <tabColor theme="7" tint="0.79998168889431442"/>
  </sheetPr>
  <dimension ref="A1:F5"/>
  <sheetViews>
    <sheetView zoomScale="205" zoomScaleNormal="205" workbookViewId="0">
      <selection activeCell="E2" sqref="E2:F2"/>
    </sheetView>
  </sheetViews>
  <sheetFormatPr baseColWidth="10" defaultRowHeight="14.4" x14ac:dyDescent="0.3"/>
  <cols>
    <col min="1" max="5" width="12.21875" customWidth="1"/>
  </cols>
  <sheetData>
    <row r="1" spans="1:6" ht="15" thickBot="1" x14ac:dyDescent="0.35">
      <c r="A1" s="69" t="s">
        <v>267</v>
      </c>
      <c r="B1" s="69"/>
      <c r="C1" s="69"/>
      <c r="D1" s="69"/>
      <c r="E1" s="69"/>
      <c r="F1" s="69"/>
    </row>
    <row r="2" spans="1:6" ht="15" thickBot="1" x14ac:dyDescent="0.35">
      <c r="A2" t="s">
        <v>417</v>
      </c>
      <c r="E2" s="152"/>
      <c r="F2" s="153"/>
    </row>
    <row r="4" spans="1:6" x14ac:dyDescent="0.3">
      <c r="A4" t="s">
        <v>262</v>
      </c>
      <c r="B4" t="s">
        <v>263</v>
      </c>
      <c r="C4" t="s">
        <v>264</v>
      </c>
      <c r="D4" t="s">
        <v>265</v>
      </c>
      <c r="E4" t="s">
        <v>266</v>
      </c>
    </row>
    <row r="5" spans="1:6" x14ac:dyDescent="0.3">
      <c r="A5" s="65"/>
    </row>
  </sheetData>
  <mergeCells count="1">
    <mergeCell ref="E2:F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795D-B06C-4B9B-9295-B8437251149D}">
  <sheetPr codeName="Tabelle20">
    <tabColor theme="5"/>
  </sheetPr>
  <dimension ref="A1:F5"/>
  <sheetViews>
    <sheetView zoomScale="205" zoomScaleNormal="205" workbookViewId="0"/>
  </sheetViews>
  <sheetFormatPr baseColWidth="10" defaultRowHeight="14.4" x14ac:dyDescent="0.3"/>
  <cols>
    <col min="1" max="5" width="12.21875" customWidth="1"/>
  </cols>
  <sheetData>
    <row r="1" spans="1:6" ht="15" thickBot="1" x14ac:dyDescent="0.35">
      <c r="A1" s="69" t="s">
        <v>267</v>
      </c>
      <c r="B1" s="69"/>
      <c r="C1" s="69"/>
      <c r="D1" s="69"/>
      <c r="E1" s="69"/>
      <c r="F1" s="69"/>
    </row>
    <row r="2" spans="1:6" ht="15" thickBot="1" x14ac:dyDescent="0.35">
      <c r="A2" t="s">
        <v>417</v>
      </c>
      <c r="E2" s="152" t="s">
        <v>533</v>
      </c>
      <c r="F2" s="153"/>
    </row>
    <row r="4" spans="1:6" ht="23.4" x14ac:dyDescent="0.45">
      <c r="A4" s="98" t="s">
        <v>262</v>
      </c>
      <c r="B4" s="98" t="s">
        <v>263</v>
      </c>
      <c r="C4" s="98" t="s">
        <v>264</v>
      </c>
      <c r="D4" s="98" t="s">
        <v>265</v>
      </c>
      <c r="E4" s="98" t="s">
        <v>266</v>
      </c>
    </row>
    <row r="5" spans="1:6" x14ac:dyDescent="0.3">
      <c r="A5" s="65"/>
    </row>
  </sheetData>
  <mergeCells count="1">
    <mergeCell ref="E2:F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A386-4412-4C79-9DAF-DF41585EAB8F}">
  <sheetPr codeName="Tabelle21">
    <tabColor theme="7" tint="0.79998168889431442"/>
  </sheetPr>
  <dimension ref="A1:F13"/>
  <sheetViews>
    <sheetView showGridLines="0" zoomScale="235" zoomScaleNormal="235" workbookViewId="0"/>
  </sheetViews>
  <sheetFormatPr baseColWidth="10" defaultRowHeight="14.4" x14ac:dyDescent="0.3"/>
  <sheetData>
    <row r="1" spans="1:6" x14ac:dyDescent="0.3">
      <c r="A1" s="69" t="s">
        <v>268</v>
      </c>
      <c r="B1" s="69"/>
      <c r="C1" s="69"/>
      <c r="D1" s="69"/>
      <c r="E1" s="69"/>
      <c r="F1" s="69"/>
    </row>
    <row r="5" spans="1:6" x14ac:dyDescent="0.3">
      <c r="C5" s="122"/>
      <c r="D5" s="122"/>
      <c r="E5" s="122"/>
      <c r="F5" s="122"/>
    </row>
    <row r="6" spans="1:6" x14ac:dyDescent="0.3">
      <c r="C6" s="122"/>
      <c r="D6" s="122"/>
      <c r="E6" s="122"/>
      <c r="F6" s="122"/>
    </row>
    <row r="7" spans="1:6" x14ac:dyDescent="0.3">
      <c r="C7" s="122"/>
      <c r="D7" s="122"/>
      <c r="E7" s="122"/>
      <c r="F7" s="122"/>
    </row>
    <row r="8" spans="1:6" x14ac:dyDescent="0.3">
      <c r="C8" s="122"/>
      <c r="D8" s="122"/>
      <c r="E8" s="122"/>
      <c r="F8" s="122"/>
    </row>
    <row r="9" spans="1:6" x14ac:dyDescent="0.3">
      <c r="C9" s="122"/>
      <c r="D9" s="122"/>
      <c r="E9" s="122"/>
      <c r="F9" s="122"/>
    </row>
    <row r="10" spans="1:6" x14ac:dyDescent="0.3">
      <c r="C10" s="122"/>
      <c r="D10" s="122"/>
      <c r="E10" s="122"/>
      <c r="F10" s="122"/>
    </row>
    <row r="11" spans="1:6" x14ac:dyDescent="0.3">
      <c r="C11" s="122"/>
      <c r="D11" s="122"/>
      <c r="E11" s="122"/>
      <c r="F11" s="122"/>
    </row>
    <row r="12" spans="1:6" x14ac:dyDescent="0.3">
      <c r="C12" s="122"/>
      <c r="D12" s="122"/>
      <c r="E12" s="122"/>
      <c r="F12" s="122"/>
    </row>
    <row r="13" spans="1:6" x14ac:dyDescent="0.3">
      <c r="C13" s="122"/>
      <c r="D13" s="122"/>
      <c r="E13" s="122"/>
      <c r="F13" s="122"/>
    </row>
  </sheetData>
  <mergeCells count="1">
    <mergeCell ref="C5:F1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B9F3-88B2-4D18-A296-709E25F14F53}">
  <sheetPr codeName="Tabelle22">
    <tabColor theme="5"/>
  </sheetPr>
  <dimension ref="A1:F13"/>
  <sheetViews>
    <sheetView showGridLines="0" zoomScale="235" zoomScaleNormal="235" workbookViewId="0"/>
  </sheetViews>
  <sheetFormatPr baseColWidth="10" defaultRowHeight="14.4" x14ac:dyDescent="0.3"/>
  <sheetData>
    <row r="1" spans="1:6" x14ac:dyDescent="0.3">
      <c r="A1" s="69" t="s">
        <v>268</v>
      </c>
      <c r="B1" s="69"/>
      <c r="C1" s="69"/>
      <c r="D1" s="69"/>
      <c r="E1" s="69"/>
      <c r="F1" s="69"/>
    </row>
    <row r="5" spans="1:6" x14ac:dyDescent="0.3">
      <c r="C5" s="133" t="s">
        <v>524</v>
      </c>
      <c r="D5" s="134"/>
      <c r="E5" s="134"/>
      <c r="F5" s="135"/>
    </row>
    <row r="6" spans="1:6" x14ac:dyDescent="0.3">
      <c r="C6" s="136"/>
      <c r="D6" s="137"/>
      <c r="E6" s="137"/>
      <c r="F6" s="138"/>
    </row>
    <row r="7" spans="1:6" x14ac:dyDescent="0.3">
      <c r="C7" s="136"/>
      <c r="D7" s="137"/>
      <c r="E7" s="137"/>
      <c r="F7" s="138"/>
    </row>
    <row r="8" spans="1:6" x14ac:dyDescent="0.3">
      <c r="C8" s="136"/>
      <c r="D8" s="137"/>
      <c r="E8" s="137"/>
      <c r="F8" s="138"/>
    </row>
    <row r="9" spans="1:6" x14ac:dyDescent="0.3">
      <c r="C9" s="136"/>
      <c r="D9" s="137"/>
      <c r="E9" s="137"/>
      <c r="F9" s="138"/>
    </row>
    <row r="10" spans="1:6" x14ac:dyDescent="0.3">
      <c r="C10" s="136"/>
      <c r="D10" s="137"/>
      <c r="E10" s="137"/>
      <c r="F10" s="138"/>
    </row>
    <row r="11" spans="1:6" x14ac:dyDescent="0.3">
      <c r="C11" s="136"/>
      <c r="D11" s="137"/>
      <c r="E11" s="137"/>
      <c r="F11" s="138"/>
    </row>
    <row r="12" spans="1:6" x14ac:dyDescent="0.3">
      <c r="C12" s="136"/>
      <c r="D12" s="137"/>
      <c r="E12" s="137"/>
      <c r="F12" s="138"/>
    </row>
    <row r="13" spans="1:6" x14ac:dyDescent="0.3">
      <c r="C13" s="139"/>
      <c r="D13" s="140"/>
      <c r="E13" s="140"/>
      <c r="F13" s="141"/>
    </row>
  </sheetData>
  <mergeCells count="1">
    <mergeCell ref="C5:F1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E90D-68B5-49DA-867F-E53AB73DA624}">
  <sheetPr codeName="Tabelle23">
    <tabColor theme="7" tint="0.79998168889431442"/>
  </sheetPr>
  <dimension ref="A1:H55"/>
  <sheetViews>
    <sheetView zoomScale="205" zoomScaleNormal="205" workbookViewId="0"/>
  </sheetViews>
  <sheetFormatPr baseColWidth="10" defaultRowHeight="14.4" x14ac:dyDescent="0.3"/>
  <sheetData>
    <row r="1" spans="1:8" x14ac:dyDescent="0.3">
      <c r="A1" s="69" t="s">
        <v>269</v>
      </c>
      <c r="B1" s="69"/>
      <c r="C1" s="69"/>
      <c r="D1" s="69"/>
      <c r="E1" s="69"/>
      <c r="F1" s="69"/>
      <c r="G1" s="69"/>
      <c r="H1" s="69"/>
    </row>
    <row r="2" spans="1:8" x14ac:dyDescent="0.3">
      <c r="A2" s="65"/>
    </row>
    <row r="4" spans="1:8" s="20" customFormat="1" x14ac:dyDescent="0.3"/>
    <row r="6" spans="1:8" x14ac:dyDescent="0.3">
      <c r="A6">
        <v>1</v>
      </c>
    </row>
    <row r="7" spans="1:8" x14ac:dyDescent="0.3">
      <c r="A7">
        <v>3</v>
      </c>
    </row>
    <row r="8" spans="1:8" x14ac:dyDescent="0.3">
      <c r="A8">
        <v>5</v>
      </c>
    </row>
    <row r="9" spans="1:8" x14ac:dyDescent="0.3">
      <c r="A9">
        <v>7</v>
      </c>
    </row>
    <row r="10" spans="1:8" x14ac:dyDescent="0.3">
      <c r="A10">
        <v>9</v>
      </c>
    </row>
    <row r="11" spans="1:8" x14ac:dyDescent="0.3">
      <c r="A11">
        <v>11</v>
      </c>
    </row>
    <row r="12" spans="1:8" x14ac:dyDescent="0.3">
      <c r="A12">
        <v>13</v>
      </c>
    </row>
    <row r="13" spans="1:8" x14ac:dyDescent="0.3">
      <c r="A13">
        <v>15</v>
      </c>
    </row>
    <row r="14" spans="1:8" x14ac:dyDescent="0.3">
      <c r="A14">
        <v>17</v>
      </c>
    </row>
    <row r="15" spans="1:8" x14ac:dyDescent="0.3">
      <c r="A15">
        <v>19</v>
      </c>
    </row>
    <row r="16" spans="1:8" x14ac:dyDescent="0.3">
      <c r="A16">
        <v>21</v>
      </c>
    </row>
    <row r="17" spans="1:1" x14ac:dyDescent="0.3">
      <c r="A17">
        <v>23</v>
      </c>
    </row>
    <row r="18" spans="1:1" x14ac:dyDescent="0.3">
      <c r="A18">
        <v>25</v>
      </c>
    </row>
    <row r="19" spans="1:1" x14ac:dyDescent="0.3">
      <c r="A19">
        <v>27</v>
      </c>
    </row>
    <row r="20" spans="1:1" x14ac:dyDescent="0.3">
      <c r="A20">
        <v>29</v>
      </c>
    </row>
    <row r="21" spans="1:1" x14ac:dyDescent="0.3">
      <c r="A21">
        <v>31</v>
      </c>
    </row>
    <row r="22" spans="1:1" x14ac:dyDescent="0.3">
      <c r="A22">
        <v>33</v>
      </c>
    </row>
    <row r="23" spans="1:1" x14ac:dyDescent="0.3">
      <c r="A23">
        <v>35</v>
      </c>
    </row>
    <row r="24" spans="1:1" x14ac:dyDescent="0.3">
      <c r="A24">
        <v>37</v>
      </c>
    </row>
    <row r="25" spans="1:1" x14ac:dyDescent="0.3">
      <c r="A25">
        <v>39</v>
      </c>
    </row>
    <row r="26" spans="1:1" x14ac:dyDescent="0.3">
      <c r="A26">
        <v>41</v>
      </c>
    </row>
    <row r="27" spans="1:1" x14ac:dyDescent="0.3">
      <c r="A27">
        <v>43</v>
      </c>
    </row>
    <row r="28" spans="1:1" x14ac:dyDescent="0.3">
      <c r="A28">
        <v>45</v>
      </c>
    </row>
    <row r="29" spans="1:1" x14ac:dyDescent="0.3">
      <c r="A29">
        <v>47</v>
      </c>
    </row>
    <row r="30" spans="1:1" x14ac:dyDescent="0.3">
      <c r="A30">
        <v>49</v>
      </c>
    </row>
    <row r="31" spans="1:1" x14ac:dyDescent="0.3">
      <c r="A31">
        <v>51</v>
      </c>
    </row>
    <row r="32" spans="1:1" x14ac:dyDescent="0.3">
      <c r="A32">
        <v>53</v>
      </c>
    </row>
    <row r="33" spans="1:1" x14ac:dyDescent="0.3">
      <c r="A33">
        <v>55</v>
      </c>
    </row>
    <row r="34" spans="1:1" x14ac:dyDescent="0.3">
      <c r="A34">
        <v>57</v>
      </c>
    </row>
    <row r="35" spans="1:1" x14ac:dyDescent="0.3">
      <c r="A35">
        <v>59</v>
      </c>
    </row>
    <row r="36" spans="1:1" x14ac:dyDescent="0.3">
      <c r="A36">
        <v>61</v>
      </c>
    </row>
    <row r="37" spans="1:1" x14ac:dyDescent="0.3">
      <c r="A37">
        <v>63</v>
      </c>
    </row>
    <row r="38" spans="1:1" x14ac:dyDescent="0.3">
      <c r="A38">
        <v>65</v>
      </c>
    </row>
    <row r="39" spans="1:1" x14ac:dyDescent="0.3">
      <c r="A39">
        <v>67</v>
      </c>
    </row>
    <row r="40" spans="1:1" x14ac:dyDescent="0.3">
      <c r="A40">
        <v>69</v>
      </c>
    </row>
    <row r="41" spans="1:1" x14ac:dyDescent="0.3">
      <c r="A41">
        <v>71</v>
      </c>
    </row>
    <row r="42" spans="1:1" x14ac:dyDescent="0.3">
      <c r="A42">
        <v>73</v>
      </c>
    </row>
    <row r="43" spans="1:1" x14ac:dyDescent="0.3">
      <c r="A43">
        <v>75</v>
      </c>
    </row>
    <row r="44" spans="1:1" x14ac:dyDescent="0.3">
      <c r="A44">
        <v>77</v>
      </c>
    </row>
    <row r="45" spans="1:1" x14ac:dyDescent="0.3">
      <c r="A45">
        <v>79</v>
      </c>
    </row>
    <row r="46" spans="1:1" x14ac:dyDescent="0.3">
      <c r="A46">
        <v>81</v>
      </c>
    </row>
    <row r="47" spans="1:1" x14ac:dyDescent="0.3">
      <c r="A47">
        <v>83</v>
      </c>
    </row>
    <row r="48" spans="1:1" x14ac:dyDescent="0.3">
      <c r="A48">
        <v>85</v>
      </c>
    </row>
    <row r="49" spans="1:1" x14ac:dyDescent="0.3">
      <c r="A49">
        <v>87</v>
      </c>
    </row>
    <row r="50" spans="1:1" x14ac:dyDescent="0.3">
      <c r="A50">
        <v>89</v>
      </c>
    </row>
    <row r="51" spans="1:1" x14ac:dyDescent="0.3">
      <c r="A51">
        <v>91</v>
      </c>
    </row>
    <row r="52" spans="1:1" x14ac:dyDescent="0.3">
      <c r="A52">
        <v>93</v>
      </c>
    </row>
    <row r="53" spans="1:1" x14ac:dyDescent="0.3">
      <c r="A53">
        <v>95</v>
      </c>
    </row>
    <row r="54" spans="1:1" x14ac:dyDescent="0.3">
      <c r="A54">
        <v>97</v>
      </c>
    </row>
    <row r="55" spans="1:1" x14ac:dyDescent="0.3">
      <c r="A55">
        <v>99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2558-63E4-4920-93F1-DCB0B1BDAD43}">
  <sheetPr codeName="Tabelle24">
    <tabColor theme="5"/>
  </sheetPr>
  <dimension ref="A1:AX55"/>
  <sheetViews>
    <sheetView zoomScale="205" zoomScaleNormal="205" workbookViewId="0"/>
  </sheetViews>
  <sheetFormatPr baseColWidth="10" defaultRowHeight="14.4" x14ac:dyDescent="0.3"/>
  <sheetData>
    <row r="1" spans="1:50" ht="15" thickBot="1" x14ac:dyDescent="0.35">
      <c r="A1" s="69" t="s">
        <v>269</v>
      </c>
      <c r="B1" s="69"/>
      <c r="C1" s="69"/>
      <c r="D1" s="69"/>
      <c r="E1" s="69"/>
      <c r="F1" s="69"/>
      <c r="G1" s="69"/>
      <c r="H1" s="69"/>
    </row>
    <row r="2" spans="1:50" ht="15" thickBot="1" x14ac:dyDescent="0.35">
      <c r="A2" s="131" t="s">
        <v>534</v>
      </c>
      <c r="B2" s="142"/>
      <c r="C2" s="142"/>
      <c r="D2" s="142"/>
      <c r="E2" s="142"/>
      <c r="F2" s="142"/>
      <c r="G2" s="142"/>
      <c r="H2" s="132"/>
    </row>
    <row r="4" spans="1:50" s="20" customFormat="1" x14ac:dyDescent="0.3">
      <c r="A4">
        <v>1</v>
      </c>
      <c r="B4">
        <v>3</v>
      </c>
      <c r="C4">
        <v>5</v>
      </c>
      <c r="D4">
        <v>7</v>
      </c>
      <c r="E4">
        <v>9</v>
      </c>
      <c r="F4">
        <v>11</v>
      </c>
      <c r="G4">
        <v>13</v>
      </c>
      <c r="H4">
        <v>15</v>
      </c>
      <c r="I4">
        <v>17</v>
      </c>
      <c r="J4">
        <v>19</v>
      </c>
      <c r="K4">
        <v>21</v>
      </c>
      <c r="L4">
        <v>23</v>
      </c>
      <c r="M4">
        <v>25</v>
      </c>
      <c r="N4">
        <v>27</v>
      </c>
      <c r="O4">
        <v>29</v>
      </c>
      <c r="P4">
        <v>31</v>
      </c>
      <c r="Q4">
        <v>33</v>
      </c>
      <c r="R4">
        <v>35</v>
      </c>
      <c r="S4">
        <v>37</v>
      </c>
      <c r="T4">
        <v>39</v>
      </c>
      <c r="U4">
        <v>41</v>
      </c>
      <c r="V4">
        <v>43</v>
      </c>
      <c r="W4">
        <v>45</v>
      </c>
      <c r="X4">
        <v>47</v>
      </c>
      <c r="Y4">
        <v>49</v>
      </c>
      <c r="Z4">
        <v>51</v>
      </c>
      <c r="AA4">
        <v>53</v>
      </c>
      <c r="AB4">
        <v>55</v>
      </c>
      <c r="AC4">
        <v>57</v>
      </c>
      <c r="AD4">
        <v>59</v>
      </c>
      <c r="AE4">
        <v>61</v>
      </c>
      <c r="AF4">
        <v>63</v>
      </c>
      <c r="AG4">
        <v>65</v>
      </c>
      <c r="AH4">
        <v>67</v>
      </c>
      <c r="AI4">
        <v>69</v>
      </c>
      <c r="AJ4">
        <v>71</v>
      </c>
      <c r="AK4">
        <v>73</v>
      </c>
      <c r="AL4">
        <v>75</v>
      </c>
      <c r="AM4">
        <v>77</v>
      </c>
      <c r="AN4">
        <v>79</v>
      </c>
      <c r="AO4">
        <v>81</v>
      </c>
      <c r="AP4">
        <v>83</v>
      </c>
      <c r="AQ4">
        <v>85</v>
      </c>
      <c r="AR4">
        <v>87</v>
      </c>
      <c r="AS4">
        <v>89</v>
      </c>
      <c r="AT4">
        <v>91</v>
      </c>
      <c r="AU4">
        <v>93</v>
      </c>
      <c r="AV4">
        <v>95</v>
      </c>
      <c r="AW4">
        <v>97</v>
      </c>
      <c r="AX4">
        <v>99</v>
      </c>
    </row>
    <row r="6" spans="1:50" x14ac:dyDescent="0.3">
      <c r="A6">
        <v>1</v>
      </c>
    </row>
    <row r="7" spans="1:50" x14ac:dyDescent="0.3">
      <c r="A7">
        <v>3</v>
      </c>
    </row>
    <row r="8" spans="1:50" x14ac:dyDescent="0.3">
      <c r="A8">
        <v>5</v>
      </c>
    </row>
    <row r="9" spans="1:50" x14ac:dyDescent="0.3">
      <c r="A9">
        <v>7</v>
      </c>
    </row>
    <row r="10" spans="1:50" x14ac:dyDescent="0.3">
      <c r="A10">
        <v>9</v>
      </c>
    </row>
    <row r="11" spans="1:50" x14ac:dyDescent="0.3">
      <c r="A11">
        <v>11</v>
      </c>
    </row>
    <row r="12" spans="1:50" x14ac:dyDescent="0.3">
      <c r="A12">
        <v>13</v>
      </c>
    </row>
    <row r="13" spans="1:50" x14ac:dyDescent="0.3">
      <c r="A13">
        <v>15</v>
      </c>
    </row>
    <row r="14" spans="1:50" x14ac:dyDescent="0.3">
      <c r="A14">
        <v>17</v>
      </c>
    </row>
    <row r="15" spans="1:50" x14ac:dyDescent="0.3">
      <c r="A15">
        <v>19</v>
      </c>
    </row>
    <row r="16" spans="1:50" x14ac:dyDescent="0.3">
      <c r="A16">
        <v>21</v>
      </c>
    </row>
    <row r="17" spans="1:1" x14ac:dyDescent="0.3">
      <c r="A17">
        <v>23</v>
      </c>
    </row>
    <row r="18" spans="1:1" x14ac:dyDescent="0.3">
      <c r="A18">
        <v>25</v>
      </c>
    </row>
    <row r="19" spans="1:1" x14ac:dyDescent="0.3">
      <c r="A19">
        <v>27</v>
      </c>
    </row>
    <row r="20" spans="1:1" x14ac:dyDescent="0.3">
      <c r="A20">
        <v>29</v>
      </c>
    </row>
    <row r="21" spans="1:1" x14ac:dyDescent="0.3">
      <c r="A21">
        <v>31</v>
      </c>
    </row>
    <row r="22" spans="1:1" x14ac:dyDescent="0.3">
      <c r="A22">
        <v>33</v>
      </c>
    </row>
    <row r="23" spans="1:1" x14ac:dyDescent="0.3">
      <c r="A23">
        <v>35</v>
      </c>
    </row>
    <row r="24" spans="1:1" x14ac:dyDescent="0.3">
      <c r="A24">
        <v>37</v>
      </c>
    </row>
    <row r="25" spans="1:1" x14ac:dyDescent="0.3">
      <c r="A25">
        <v>39</v>
      </c>
    </row>
    <row r="26" spans="1:1" x14ac:dyDescent="0.3">
      <c r="A26">
        <v>41</v>
      </c>
    </row>
    <row r="27" spans="1:1" x14ac:dyDescent="0.3">
      <c r="A27">
        <v>43</v>
      </c>
    </row>
    <row r="28" spans="1:1" x14ac:dyDescent="0.3">
      <c r="A28">
        <v>45</v>
      </c>
    </row>
    <row r="29" spans="1:1" x14ac:dyDescent="0.3">
      <c r="A29">
        <v>47</v>
      </c>
    </row>
    <row r="30" spans="1:1" x14ac:dyDescent="0.3">
      <c r="A30">
        <v>49</v>
      </c>
    </row>
    <row r="31" spans="1:1" x14ac:dyDescent="0.3">
      <c r="A31">
        <v>51</v>
      </c>
    </row>
    <row r="32" spans="1:1" x14ac:dyDescent="0.3">
      <c r="A32">
        <v>53</v>
      </c>
    </row>
    <row r="33" spans="1:1" x14ac:dyDescent="0.3">
      <c r="A33">
        <v>55</v>
      </c>
    </row>
    <row r="34" spans="1:1" x14ac:dyDescent="0.3">
      <c r="A34">
        <v>57</v>
      </c>
    </row>
    <row r="35" spans="1:1" x14ac:dyDescent="0.3">
      <c r="A35">
        <v>59</v>
      </c>
    </row>
    <row r="36" spans="1:1" x14ac:dyDescent="0.3">
      <c r="A36">
        <v>61</v>
      </c>
    </row>
    <row r="37" spans="1:1" x14ac:dyDescent="0.3">
      <c r="A37">
        <v>63</v>
      </c>
    </row>
    <row r="38" spans="1:1" x14ac:dyDescent="0.3">
      <c r="A38">
        <v>65</v>
      </c>
    </row>
    <row r="39" spans="1:1" x14ac:dyDescent="0.3">
      <c r="A39">
        <v>67</v>
      </c>
    </row>
    <row r="40" spans="1:1" x14ac:dyDescent="0.3">
      <c r="A40">
        <v>69</v>
      </c>
    </row>
    <row r="41" spans="1:1" x14ac:dyDescent="0.3">
      <c r="A41">
        <v>71</v>
      </c>
    </row>
    <row r="42" spans="1:1" x14ac:dyDescent="0.3">
      <c r="A42">
        <v>73</v>
      </c>
    </row>
    <row r="43" spans="1:1" x14ac:dyDescent="0.3">
      <c r="A43">
        <v>75</v>
      </c>
    </row>
    <row r="44" spans="1:1" x14ac:dyDescent="0.3">
      <c r="A44">
        <v>77</v>
      </c>
    </row>
    <row r="45" spans="1:1" x14ac:dyDescent="0.3">
      <c r="A45">
        <v>79</v>
      </c>
    </row>
    <row r="46" spans="1:1" x14ac:dyDescent="0.3">
      <c r="A46">
        <v>81</v>
      </c>
    </row>
    <row r="47" spans="1:1" x14ac:dyDescent="0.3">
      <c r="A47">
        <v>83</v>
      </c>
    </row>
    <row r="48" spans="1:1" x14ac:dyDescent="0.3">
      <c r="A48">
        <v>85</v>
      </c>
    </row>
    <row r="49" spans="1:1" x14ac:dyDescent="0.3">
      <c r="A49">
        <v>87</v>
      </c>
    </row>
    <row r="50" spans="1:1" x14ac:dyDescent="0.3">
      <c r="A50">
        <v>89</v>
      </c>
    </row>
    <row r="51" spans="1:1" x14ac:dyDescent="0.3">
      <c r="A51">
        <v>91</v>
      </c>
    </row>
    <row r="52" spans="1:1" x14ac:dyDescent="0.3">
      <c r="A52">
        <v>93</v>
      </c>
    </row>
    <row r="53" spans="1:1" x14ac:dyDescent="0.3">
      <c r="A53">
        <v>95</v>
      </c>
    </row>
    <row r="54" spans="1:1" x14ac:dyDescent="0.3">
      <c r="A54">
        <v>97</v>
      </c>
    </row>
    <row r="55" spans="1:1" x14ac:dyDescent="0.3">
      <c r="A55">
        <v>99</v>
      </c>
    </row>
  </sheetData>
  <mergeCells count="1">
    <mergeCell ref="A2:H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80B7-A1CA-47D3-B1C0-20ED0521CDC5}">
  <sheetPr codeName="Tabelle25">
    <tabColor theme="7" tint="0.79998168889431442"/>
  </sheetPr>
  <dimension ref="A1:E3"/>
  <sheetViews>
    <sheetView zoomScale="190" zoomScaleNormal="190" workbookViewId="0">
      <selection sqref="A1:D1"/>
    </sheetView>
  </sheetViews>
  <sheetFormatPr baseColWidth="10" defaultRowHeight="14.4" x14ac:dyDescent="0.3"/>
  <cols>
    <col min="5" max="5" width="7" customWidth="1"/>
  </cols>
  <sheetData>
    <row r="1" spans="1:5" ht="45.6" customHeight="1" x14ac:dyDescent="0.3">
      <c r="A1" s="121" t="s">
        <v>539</v>
      </c>
      <c r="B1" s="121"/>
      <c r="C1" s="121"/>
      <c r="D1" s="121"/>
    </row>
    <row r="2" spans="1:5" x14ac:dyDescent="0.3">
      <c r="A2" s="65"/>
    </row>
    <row r="3" spans="1:5" x14ac:dyDescent="0.3">
      <c r="E3" s="84" t="s">
        <v>270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E362-105E-478F-B0C3-8103F4EBE285}">
  <sheetPr codeName="Tabelle26">
    <tabColor theme="5"/>
  </sheetPr>
  <dimension ref="A1:E3"/>
  <sheetViews>
    <sheetView zoomScale="190" zoomScaleNormal="190" workbookViewId="0">
      <selection sqref="A1:D1"/>
    </sheetView>
  </sheetViews>
  <sheetFormatPr baseColWidth="10" defaultRowHeight="14.4" x14ac:dyDescent="0.3"/>
  <cols>
    <col min="5" max="5" width="7" customWidth="1"/>
  </cols>
  <sheetData>
    <row r="1" spans="1:5" ht="45.6" customHeight="1" thickBot="1" x14ac:dyDescent="0.35">
      <c r="A1" s="121" t="s">
        <v>539</v>
      </c>
      <c r="B1" s="121"/>
      <c r="C1" s="121"/>
      <c r="D1" s="121"/>
    </row>
    <row r="2" spans="1:5" ht="15" thickBot="1" x14ac:dyDescent="0.35">
      <c r="A2" s="131" t="s">
        <v>535</v>
      </c>
      <c r="B2" s="142"/>
      <c r="C2" s="142"/>
      <c r="D2" s="132"/>
    </row>
    <row r="3" spans="1:5" ht="48" customHeight="1" x14ac:dyDescent="0.3">
      <c r="E3" s="99" t="s">
        <v>270</v>
      </c>
    </row>
  </sheetData>
  <mergeCells count="2">
    <mergeCell ref="A1:D1"/>
    <mergeCell ref="A2:D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51F5-BB5F-4F07-817E-7B7CDC0772C9}">
  <sheetPr codeName="Tabelle27">
    <tabColor theme="7" tint="0.79998168889431442"/>
  </sheetPr>
  <dimension ref="A1:E11"/>
  <sheetViews>
    <sheetView zoomScale="205" zoomScaleNormal="205" workbookViewId="0"/>
  </sheetViews>
  <sheetFormatPr baseColWidth="10" defaultRowHeight="14.4" x14ac:dyDescent="0.3"/>
  <cols>
    <col min="1" max="1" width="12.44140625" bestFit="1" customWidth="1"/>
    <col min="2" max="4" width="11.44140625" bestFit="1" customWidth="1"/>
    <col min="5" max="5" width="12.44140625" bestFit="1" customWidth="1"/>
  </cols>
  <sheetData>
    <row r="1" spans="1:5" x14ac:dyDescent="0.3">
      <c r="A1" s="69" t="s">
        <v>271</v>
      </c>
      <c r="B1" s="69"/>
      <c r="C1" s="69"/>
      <c r="D1" s="69"/>
      <c r="E1" s="69"/>
    </row>
    <row r="2" spans="1:5" x14ac:dyDescent="0.3">
      <c r="A2" s="65"/>
    </row>
    <row r="4" spans="1:5" x14ac:dyDescent="0.3">
      <c r="A4" t="s">
        <v>272</v>
      </c>
    </row>
    <row r="6" spans="1:5" x14ac:dyDescent="0.3">
      <c r="A6" t="s">
        <v>273</v>
      </c>
      <c r="B6" s="21" t="s">
        <v>275</v>
      </c>
      <c r="C6" s="21" t="s">
        <v>276</v>
      </c>
      <c r="D6" s="21" t="s">
        <v>277</v>
      </c>
      <c r="E6" s="21" t="s">
        <v>278</v>
      </c>
    </row>
    <row r="7" spans="1:5" x14ac:dyDescent="0.3">
      <c r="A7" s="22">
        <v>10000</v>
      </c>
      <c r="B7" s="22">
        <v>500</v>
      </c>
      <c r="C7" s="22">
        <v>1000</v>
      </c>
      <c r="D7" s="22">
        <v>1500</v>
      </c>
      <c r="E7" s="22">
        <v>2000</v>
      </c>
    </row>
    <row r="8" spans="1:5" x14ac:dyDescent="0.3">
      <c r="A8" s="22">
        <v>20000</v>
      </c>
      <c r="B8" s="22">
        <v>1000</v>
      </c>
      <c r="C8" s="22">
        <v>2000</v>
      </c>
      <c r="D8" s="22">
        <v>3000</v>
      </c>
      <c r="E8" s="22">
        <v>4000</v>
      </c>
    </row>
    <row r="9" spans="1:5" x14ac:dyDescent="0.3">
      <c r="A9" s="22">
        <v>30000</v>
      </c>
      <c r="B9" s="22">
        <v>1500</v>
      </c>
      <c r="C9" s="22">
        <v>3000</v>
      </c>
      <c r="D9" s="22">
        <v>4500</v>
      </c>
      <c r="E9" s="22">
        <v>6000</v>
      </c>
    </row>
    <row r="10" spans="1:5" x14ac:dyDescent="0.3">
      <c r="A10" s="22">
        <v>40000</v>
      </c>
      <c r="B10" s="22">
        <v>2000</v>
      </c>
      <c r="C10" s="22">
        <v>4000</v>
      </c>
      <c r="D10" s="22">
        <v>6000</v>
      </c>
      <c r="E10" s="22">
        <v>8000</v>
      </c>
    </row>
    <row r="11" spans="1:5" x14ac:dyDescent="0.3">
      <c r="A11" s="22">
        <v>50000</v>
      </c>
      <c r="B11" s="22">
        <v>2500</v>
      </c>
      <c r="C11" s="22">
        <v>5000</v>
      </c>
      <c r="D11" s="22">
        <v>7500</v>
      </c>
      <c r="E11" s="22">
        <v>10000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9744-FABF-4623-8EF1-1930FAAE7C94}">
  <sheetPr codeName="Tabelle28">
    <tabColor theme="5"/>
  </sheetPr>
  <dimension ref="A1:E11"/>
  <sheetViews>
    <sheetView zoomScale="205" zoomScaleNormal="205" workbookViewId="0"/>
  </sheetViews>
  <sheetFormatPr baseColWidth="10" defaultRowHeight="14.4" x14ac:dyDescent="0.3"/>
  <cols>
    <col min="1" max="1" width="12.44140625" bestFit="1" customWidth="1"/>
    <col min="2" max="4" width="11.44140625" bestFit="1" customWidth="1"/>
    <col min="5" max="5" width="12.44140625" bestFit="1" customWidth="1"/>
  </cols>
  <sheetData>
    <row r="1" spans="1:5" ht="15" thickBot="1" x14ac:dyDescent="0.35">
      <c r="A1" s="69" t="s">
        <v>271</v>
      </c>
      <c r="B1" s="69"/>
      <c r="C1" s="69"/>
      <c r="D1" s="69"/>
      <c r="E1" s="69"/>
    </row>
    <row r="2" spans="1:5" ht="15" thickBot="1" x14ac:dyDescent="0.35">
      <c r="A2" s="131" t="s">
        <v>542</v>
      </c>
      <c r="B2" s="142"/>
      <c r="C2" s="142"/>
      <c r="D2" s="142"/>
      <c r="E2" s="132"/>
    </row>
    <row r="4" spans="1:5" x14ac:dyDescent="0.3">
      <c r="A4" t="s">
        <v>272</v>
      </c>
    </row>
    <row r="6" spans="1:5" x14ac:dyDescent="0.3">
      <c r="A6" t="s">
        <v>273</v>
      </c>
      <c r="B6" s="21" t="s">
        <v>275</v>
      </c>
      <c r="C6" s="21" t="s">
        <v>276</v>
      </c>
      <c r="D6" s="21" t="s">
        <v>277</v>
      </c>
      <c r="E6" s="21" t="s">
        <v>278</v>
      </c>
    </row>
    <row r="7" spans="1:5" x14ac:dyDescent="0.3">
      <c r="A7" s="22">
        <v>10000</v>
      </c>
      <c r="B7" s="22">
        <v>500</v>
      </c>
      <c r="C7" s="22">
        <v>1000</v>
      </c>
      <c r="D7" s="22">
        <v>1500</v>
      </c>
      <c r="E7" s="22">
        <v>2000</v>
      </c>
    </row>
    <row r="8" spans="1:5" x14ac:dyDescent="0.3">
      <c r="A8" s="22">
        <v>20000</v>
      </c>
      <c r="B8" s="22">
        <v>1000</v>
      </c>
      <c r="C8" s="22">
        <v>2000</v>
      </c>
      <c r="D8" s="22">
        <v>3000</v>
      </c>
      <c r="E8" s="22">
        <v>4000</v>
      </c>
    </row>
    <row r="9" spans="1:5" x14ac:dyDescent="0.3">
      <c r="A9" s="22">
        <v>30000</v>
      </c>
      <c r="B9" s="22">
        <v>1500</v>
      </c>
      <c r="C9" s="22">
        <v>3000</v>
      </c>
      <c r="D9" s="22">
        <v>4500</v>
      </c>
      <c r="E9" s="22">
        <v>6000</v>
      </c>
    </row>
    <row r="10" spans="1:5" x14ac:dyDescent="0.3">
      <c r="A10" s="22">
        <v>40000</v>
      </c>
      <c r="B10" s="22">
        <v>2000</v>
      </c>
      <c r="C10" s="22">
        <v>4000</v>
      </c>
      <c r="D10" s="22">
        <v>6000</v>
      </c>
      <c r="E10" s="22">
        <v>8000</v>
      </c>
    </row>
    <row r="11" spans="1:5" x14ac:dyDescent="0.3">
      <c r="A11" s="22">
        <v>50000</v>
      </c>
      <c r="B11" s="22">
        <v>2500</v>
      </c>
      <c r="C11" s="22">
        <v>5000</v>
      </c>
      <c r="D11" s="22">
        <v>7500</v>
      </c>
      <c r="E11" s="22">
        <v>10000</v>
      </c>
    </row>
  </sheetData>
  <mergeCells count="1">
    <mergeCell ref="A2:E2"/>
  </mergeCells>
  <pageMargins left="0.7" right="0.7" top="0.78740157499999996" bottom="0.78740157499999996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9B9E-B9FB-4612-988A-3EAB308752FF}">
  <sheetPr codeName="Tabelle29">
    <tabColor theme="7" tint="0.79998168889431442"/>
  </sheetPr>
  <dimension ref="A1:E7"/>
  <sheetViews>
    <sheetView zoomScale="160" zoomScaleNormal="160" workbookViewId="0">
      <selection activeCell="A2" sqref="A2:E2"/>
    </sheetView>
  </sheetViews>
  <sheetFormatPr baseColWidth="10" defaultRowHeight="14.4" x14ac:dyDescent="0.3"/>
  <cols>
    <col min="1" max="1" width="12.44140625" customWidth="1"/>
  </cols>
  <sheetData>
    <row r="1" spans="1:5" ht="15" thickBot="1" x14ac:dyDescent="0.35">
      <c r="A1" s="69" t="s">
        <v>279</v>
      </c>
      <c r="B1" s="69"/>
      <c r="C1" s="69"/>
      <c r="D1" s="69"/>
      <c r="E1" s="69"/>
    </row>
    <row r="2" spans="1:5" ht="15" thickBot="1" x14ac:dyDescent="0.35">
      <c r="A2" s="154"/>
      <c r="B2" s="155"/>
      <c r="C2" s="155"/>
      <c r="D2" s="155"/>
      <c r="E2" s="156"/>
    </row>
    <row r="7" spans="1:5" x14ac:dyDescent="0.3">
      <c r="A7" s="20">
        <v>12345</v>
      </c>
    </row>
  </sheetData>
  <mergeCells count="1">
    <mergeCell ref="A2:E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A838-A3B8-4E7B-9175-65DCA7705271}">
  <sheetPr codeName="Tabelle30">
    <tabColor theme="5"/>
  </sheetPr>
  <dimension ref="A1:E7"/>
  <sheetViews>
    <sheetView zoomScale="160" zoomScaleNormal="160" workbookViewId="0">
      <selection activeCell="A2" sqref="A2:E2"/>
    </sheetView>
  </sheetViews>
  <sheetFormatPr baseColWidth="10" defaultRowHeight="14.4" x14ac:dyDescent="0.3"/>
  <cols>
    <col min="1" max="1" width="12.44140625" customWidth="1"/>
  </cols>
  <sheetData>
    <row r="1" spans="1:5" ht="15" thickBot="1" x14ac:dyDescent="0.35">
      <c r="A1" s="69" t="s">
        <v>279</v>
      </c>
      <c r="B1" s="69"/>
      <c r="C1" s="69"/>
      <c r="D1" s="69"/>
      <c r="E1" s="69"/>
    </row>
    <row r="2" spans="1:5" ht="15" thickBot="1" x14ac:dyDescent="0.35">
      <c r="A2" s="143" t="s">
        <v>525</v>
      </c>
      <c r="B2" s="144"/>
      <c r="C2" s="144"/>
      <c r="D2" s="144"/>
      <c r="E2" s="145"/>
    </row>
    <row r="7" spans="1:5" x14ac:dyDescent="0.3">
      <c r="A7" s="100">
        <v>12345</v>
      </c>
    </row>
  </sheetData>
  <mergeCells count="1">
    <mergeCell ref="A2:E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A20-FC65-499E-8030-17556253EED8}">
  <sheetPr codeName="Tabelle31">
    <tabColor theme="7" tint="0.79998168889431442"/>
  </sheetPr>
  <dimension ref="A1:K10"/>
  <sheetViews>
    <sheetView zoomScale="205" zoomScaleNormal="205" workbookViewId="0">
      <selection activeCell="A2" sqref="A2:E2"/>
    </sheetView>
  </sheetViews>
  <sheetFormatPr baseColWidth="10" defaultRowHeight="14.4" x14ac:dyDescent="0.3"/>
  <cols>
    <col min="1" max="1" width="15.5546875" bestFit="1" customWidth="1"/>
  </cols>
  <sheetData>
    <row r="1" spans="1:11" ht="15" thickBot="1" x14ac:dyDescent="0.35">
      <c r="A1" s="69" t="s">
        <v>280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" thickBot="1" x14ac:dyDescent="0.35">
      <c r="A2" s="157"/>
      <c r="B2" s="158"/>
      <c r="C2" s="158"/>
      <c r="D2" s="158"/>
      <c r="E2" s="159"/>
    </row>
    <row r="4" spans="1:11" x14ac:dyDescent="0.3">
      <c r="A4" s="77"/>
    </row>
    <row r="7" spans="1:11" x14ac:dyDescent="0.3">
      <c r="A7">
        <v>100000</v>
      </c>
    </row>
    <row r="8" spans="1:11" x14ac:dyDescent="0.3">
      <c r="A8">
        <v>123</v>
      </c>
    </row>
    <row r="9" spans="1:11" x14ac:dyDescent="0.3">
      <c r="A9">
        <v>5</v>
      </c>
    </row>
    <row r="10" spans="1:11" x14ac:dyDescent="0.3">
      <c r="A10">
        <v>0.6</v>
      </c>
    </row>
  </sheetData>
  <mergeCells count="1">
    <mergeCell ref="A2:E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F1D9-DE73-4AC1-A3EF-4055F5FDA61B}">
  <sheetPr codeName="Tabelle32">
    <tabColor theme="5"/>
  </sheetPr>
  <dimension ref="A1:K10"/>
  <sheetViews>
    <sheetView zoomScale="205" zoomScaleNormal="205" workbookViewId="0">
      <selection activeCell="A2" sqref="A2:E2"/>
    </sheetView>
  </sheetViews>
  <sheetFormatPr baseColWidth="10" defaultRowHeight="14.4" x14ac:dyDescent="0.3"/>
  <cols>
    <col min="1" max="1" width="15.5546875" bestFit="1" customWidth="1"/>
  </cols>
  <sheetData>
    <row r="1" spans="1:11" ht="15" thickBot="1" x14ac:dyDescent="0.35">
      <c r="A1" s="69" t="s">
        <v>280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" thickBot="1" x14ac:dyDescent="0.35">
      <c r="A2" s="146" t="s">
        <v>526</v>
      </c>
      <c r="B2" s="142"/>
      <c r="C2" s="142"/>
      <c r="D2" s="142"/>
      <c r="E2" s="132"/>
    </row>
    <row r="4" spans="1:11" x14ac:dyDescent="0.3">
      <c r="A4" s="77"/>
    </row>
    <row r="7" spans="1:11" x14ac:dyDescent="0.3">
      <c r="A7" s="77">
        <v>100000</v>
      </c>
    </row>
    <row r="8" spans="1:11" x14ac:dyDescent="0.3">
      <c r="A8" s="77">
        <v>123</v>
      </c>
    </row>
    <row r="9" spans="1:11" x14ac:dyDescent="0.3">
      <c r="A9" s="77">
        <v>5</v>
      </c>
    </row>
    <row r="10" spans="1:11" x14ac:dyDescent="0.3">
      <c r="A10" s="77">
        <v>0.6</v>
      </c>
    </row>
  </sheetData>
  <mergeCells count="1">
    <mergeCell ref="A2:E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048D-0E64-40CF-B994-EBB8B6B37E20}">
  <sheetPr codeName="Tabelle33">
    <tabColor theme="7" tint="0.79998168889431442"/>
  </sheetPr>
  <dimension ref="A1:F204"/>
  <sheetViews>
    <sheetView zoomScale="175" zoomScaleNormal="175" workbookViewId="0"/>
  </sheetViews>
  <sheetFormatPr baseColWidth="10" defaultRowHeight="14.4" x14ac:dyDescent="0.3"/>
  <sheetData>
    <row r="1" spans="1:6" x14ac:dyDescent="0.3">
      <c r="A1" s="69" t="s">
        <v>250</v>
      </c>
      <c r="B1" s="69"/>
      <c r="C1" s="69"/>
      <c r="D1" s="69"/>
      <c r="E1" s="69"/>
      <c r="F1" s="69"/>
    </row>
    <row r="2" spans="1:6" ht="15" thickBot="1" x14ac:dyDescent="0.35">
      <c r="A2" s="69" t="s">
        <v>420</v>
      </c>
      <c r="B2" s="69"/>
      <c r="C2" s="69"/>
      <c r="D2" s="69"/>
      <c r="E2" s="69"/>
      <c r="F2" s="69"/>
    </row>
    <row r="3" spans="1:6" ht="54.6" customHeight="1" thickBot="1" x14ac:dyDescent="0.35">
      <c r="A3" s="147" t="s">
        <v>418</v>
      </c>
      <c r="B3" s="147"/>
      <c r="C3" s="147"/>
      <c r="D3" s="160" t="s">
        <v>543</v>
      </c>
      <c r="E3" s="161"/>
      <c r="F3" s="162"/>
    </row>
    <row r="4" spans="1:6" ht="31.2" thickBot="1" x14ac:dyDescent="0.35">
      <c r="A4" s="7" t="s">
        <v>419</v>
      </c>
      <c r="B4" s="7" t="s">
        <v>249</v>
      </c>
      <c r="C4" s="7"/>
    </row>
    <row r="5" spans="1:6" ht="15" thickBot="1" x14ac:dyDescent="0.35">
      <c r="A5" s="9">
        <v>1</v>
      </c>
      <c r="B5" s="8" t="s">
        <v>50</v>
      </c>
    </row>
    <row r="6" spans="1:6" ht="15" thickBot="1" x14ac:dyDescent="0.35">
      <c r="A6" s="9"/>
      <c r="B6" s="8" t="s">
        <v>51</v>
      </c>
    </row>
    <row r="7" spans="1:6" ht="15" thickBot="1" x14ac:dyDescent="0.35">
      <c r="A7" s="9"/>
      <c r="B7" s="8" t="s">
        <v>52</v>
      </c>
    </row>
    <row r="8" spans="1:6" ht="15" thickBot="1" x14ac:dyDescent="0.35">
      <c r="A8" s="9"/>
      <c r="B8" s="8" t="s">
        <v>53</v>
      </c>
    </row>
    <row r="9" spans="1:6" ht="15" thickBot="1" x14ac:dyDescent="0.35">
      <c r="A9" s="9"/>
      <c r="B9" s="8" t="s">
        <v>54</v>
      </c>
    </row>
    <row r="10" spans="1:6" ht="15" thickBot="1" x14ac:dyDescent="0.35">
      <c r="A10" s="9"/>
      <c r="B10" s="8" t="s">
        <v>59</v>
      </c>
    </row>
    <row r="11" spans="1:6" ht="15" thickBot="1" x14ac:dyDescent="0.35">
      <c r="A11" s="9"/>
      <c r="B11" s="8" t="s">
        <v>61</v>
      </c>
    </row>
    <row r="12" spans="1:6" ht="15" thickBot="1" x14ac:dyDescent="0.35">
      <c r="A12" s="9"/>
      <c r="B12" s="8" t="s">
        <v>63</v>
      </c>
    </row>
    <row r="13" spans="1:6" ht="15" thickBot="1" x14ac:dyDescent="0.35">
      <c r="A13" s="9"/>
      <c r="B13" s="8" t="s">
        <v>65</v>
      </c>
    </row>
    <row r="14" spans="1:6" ht="15" thickBot="1" x14ac:dyDescent="0.35">
      <c r="A14" s="9"/>
      <c r="B14" s="8" t="s">
        <v>67</v>
      </c>
    </row>
    <row r="15" spans="1:6" ht="15" thickBot="1" x14ac:dyDescent="0.35">
      <c r="A15" s="9"/>
      <c r="B15" s="8" t="s">
        <v>69</v>
      </c>
    </row>
    <row r="16" spans="1:6" ht="15" thickBot="1" x14ac:dyDescent="0.35">
      <c r="A16" s="9"/>
      <c r="B16" s="8" t="s">
        <v>71</v>
      </c>
    </row>
    <row r="17" spans="1:2" ht="15" thickBot="1" x14ac:dyDescent="0.35">
      <c r="A17" s="9"/>
      <c r="B17" s="8" t="s">
        <v>73</v>
      </c>
    </row>
    <row r="18" spans="1:2" ht="15" thickBot="1" x14ac:dyDescent="0.35">
      <c r="A18" s="9"/>
      <c r="B18" s="8" t="s">
        <v>75</v>
      </c>
    </row>
    <row r="19" spans="1:2" ht="15" thickBot="1" x14ac:dyDescent="0.35">
      <c r="A19" s="9"/>
      <c r="B19" s="8" t="s">
        <v>77</v>
      </c>
    </row>
    <row r="20" spans="1:2" ht="15" thickBot="1" x14ac:dyDescent="0.35">
      <c r="A20" s="9"/>
      <c r="B20" s="8" t="s">
        <v>79</v>
      </c>
    </row>
    <row r="21" spans="1:2" ht="15" thickBot="1" x14ac:dyDescent="0.35">
      <c r="A21" s="9"/>
      <c r="B21" s="8" t="s">
        <v>81</v>
      </c>
    </row>
    <row r="22" spans="1:2" ht="15" thickBot="1" x14ac:dyDescent="0.35">
      <c r="A22" s="9"/>
      <c r="B22" s="8" t="s">
        <v>83</v>
      </c>
    </row>
    <row r="23" spans="1:2" ht="15" thickBot="1" x14ac:dyDescent="0.35">
      <c r="A23" s="9"/>
      <c r="B23" s="8" t="s">
        <v>85</v>
      </c>
    </row>
    <row r="24" spans="1:2" ht="15" thickBot="1" x14ac:dyDescent="0.35">
      <c r="A24" s="9"/>
      <c r="B24" s="8" t="s">
        <v>87</v>
      </c>
    </row>
    <row r="25" spans="1:2" ht="15" thickBot="1" x14ac:dyDescent="0.35">
      <c r="A25" s="9"/>
      <c r="B25" s="8" t="s">
        <v>89</v>
      </c>
    </row>
    <row r="26" spans="1:2" ht="15" thickBot="1" x14ac:dyDescent="0.35">
      <c r="A26" s="9"/>
      <c r="B26" s="8" t="s">
        <v>91</v>
      </c>
    </row>
    <row r="27" spans="1:2" ht="15" thickBot="1" x14ac:dyDescent="0.35">
      <c r="A27" s="9"/>
      <c r="B27" s="8" t="s">
        <v>93</v>
      </c>
    </row>
    <row r="28" spans="1:2" ht="15" thickBot="1" x14ac:dyDescent="0.35">
      <c r="A28" s="9"/>
      <c r="B28" s="8" t="s">
        <v>95</v>
      </c>
    </row>
    <row r="29" spans="1:2" ht="15" thickBot="1" x14ac:dyDescent="0.35">
      <c r="A29" s="9"/>
      <c r="B29" s="8" t="s">
        <v>97</v>
      </c>
    </row>
    <row r="30" spans="1:2" ht="15" thickBot="1" x14ac:dyDescent="0.35">
      <c r="A30" s="9"/>
      <c r="B30" s="8" t="s">
        <v>99</v>
      </c>
    </row>
    <row r="31" spans="1:2" ht="15" thickBot="1" x14ac:dyDescent="0.35">
      <c r="A31" s="9"/>
      <c r="B31" s="8" t="s">
        <v>101</v>
      </c>
    </row>
    <row r="32" spans="1:2" ht="15" thickBot="1" x14ac:dyDescent="0.35">
      <c r="A32" s="9"/>
      <c r="B32" s="8" t="s">
        <v>103</v>
      </c>
    </row>
    <row r="33" spans="1:2" ht="15" thickBot="1" x14ac:dyDescent="0.35">
      <c r="A33" s="9"/>
      <c r="B33" s="8" t="s">
        <v>105</v>
      </c>
    </row>
    <row r="34" spans="1:2" ht="15" thickBot="1" x14ac:dyDescent="0.35">
      <c r="A34" s="9"/>
      <c r="B34" s="8" t="s">
        <v>107</v>
      </c>
    </row>
    <row r="35" spans="1:2" ht="15" thickBot="1" x14ac:dyDescent="0.35">
      <c r="A35" s="9"/>
      <c r="B35" s="8" t="s">
        <v>109</v>
      </c>
    </row>
    <row r="36" spans="1:2" ht="15" thickBot="1" x14ac:dyDescent="0.35">
      <c r="A36" s="9"/>
      <c r="B36" s="8" t="s">
        <v>111</v>
      </c>
    </row>
    <row r="37" spans="1:2" ht="15" thickBot="1" x14ac:dyDescent="0.35">
      <c r="A37" s="9"/>
      <c r="B37" s="8" t="s">
        <v>113</v>
      </c>
    </row>
    <row r="38" spans="1:2" ht="15" thickBot="1" x14ac:dyDescent="0.35">
      <c r="A38" s="9"/>
      <c r="B38" s="8" t="s">
        <v>115</v>
      </c>
    </row>
    <row r="39" spans="1:2" ht="15" thickBot="1" x14ac:dyDescent="0.35">
      <c r="A39" s="9"/>
      <c r="B39" s="8" t="s">
        <v>117</v>
      </c>
    </row>
    <row r="40" spans="1:2" ht="15" thickBot="1" x14ac:dyDescent="0.35">
      <c r="A40" s="9"/>
      <c r="B40" s="8" t="s">
        <v>119</v>
      </c>
    </row>
    <row r="41" spans="1:2" ht="15" thickBot="1" x14ac:dyDescent="0.35">
      <c r="A41" s="9"/>
      <c r="B41" s="8" t="s">
        <v>121</v>
      </c>
    </row>
    <row r="42" spans="1:2" ht="15" thickBot="1" x14ac:dyDescent="0.35">
      <c r="A42" s="9"/>
      <c r="B42" s="8" t="s">
        <v>123</v>
      </c>
    </row>
    <row r="43" spans="1:2" ht="15" thickBot="1" x14ac:dyDescent="0.35">
      <c r="A43" s="9"/>
      <c r="B43" s="8" t="s">
        <v>125</v>
      </c>
    </row>
    <row r="44" spans="1:2" ht="15" thickBot="1" x14ac:dyDescent="0.35">
      <c r="A44" s="9"/>
      <c r="B44" s="8" t="s">
        <v>127</v>
      </c>
    </row>
    <row r="45" spans="1:2" ht="15" thickBot="1" x14ac:dyDescent="0.35">
      <c r="A45" s="9"/>
      <c r="B45" s="8" t="s">
        <v>129</v>
      </c>
    </row>
    <row r="46" spans="1:2" ht="15" thickBot="1" x14ac:dyDescent="0.35">
      <c r="A46" s="9"/>
      <c r="B46" s="8" t="s">
        <v>131</v>
      </c>
    </row>
    <row r="47" spans="1:2" ht="15" thickBot="1" x14ac:dyDescent="0.35">
      <c r="A47" s="9"/>
      <c r="B47" s="8" t="s">
        <v>133</v>
      </c>
    </row>
    <row r="48" spans="1:2" ht="15" thickBot="1" x14ac:dyDescent="0.35">
      <c r="A48" s="9"/>
      <c r="B48" s="8" t="s">
        <v>135</v>
      </c>
    </row>
    <row r="49" spans="1:2" ht="15" thickBot="1" x14ac:dyDescent="0.35">
      <c r="A49" s="9"/>
      <c r="B49" s="8" t="s">
        <v>137</v>
      </c>
    </row>
    <row r="50" spans="1:2" ht="15" thickBot="1" x14ac:dyDescent="0.35">
      <c r="A50" s="9"/>
      <c r="B50" s="8" t="s">
        <v>139</v>
      </c>
    </row>
    <row r="51" spans="1:2" ht="15" thickBot="1" x14ac:dyDescent="0.35">
      <c r="A51" s="9"/>
      <c r="B51" s="8" t="s">
        <v>141</v>
      </c>
    </row>
    <row r="52" spans="1:2" ht="15" thickBot="1" x14ac:dyDescent="0.35">
      <c r="A52" s="9"/>
      <c r="B52" s="8" t="s">
        <v>143</v>
      </c>
    </row>
    <row r="53" spans="1:2" ht="15" thickBot="1" x14ac:dyDescent="0.35">
      <c r="A53" s="9"/>
      <c r="B53" s="8" t="s">
        <v>145</v>
      </c>
    </row>
    <row r="54" spans="1:2" ht="15" thickBot="1" x14ac:dyDescent="0.35">
      <c r="A54" s="9"/>
      <c r="B54" s="8" t="s">
        <v>147</v>
      </c>
    </row>
    <row r="55" spans="1:2" ht="15" thickBot="1" x14ac:dyDescent="0.35">
      <c r="A55" s="9"/>
      <c r="B55" s="8" t="s">
        <v>149</v>
      </c>
    </row>
    <row r="56" spans="1:2" ht="15" thickBot="1" x14ac:dyDescent="0.35">
      <c r="A56" s="9"/>
      <c r="B56" s="8" t="s">
        <v>151</v>
      </c>
    </row>
    <row r="57" spans="1:2" ht="15" thickBot="1" x14ac:dyDescent="0.35">
      <c r="A57" s="9"/>
      <c r="B57" s="8" t="s">
        <v>153</v>
      </c>
    </row>
    <row r="58" spans="1:2" ht="15" thickBot="1" x14ac:dyDescent="0.35">
      <c r="A58" s="9"/>
      <c r="B58" s="8" t="s">
        <v>155</v>
      </c>
    </row>
    <row r="59" spans="1:2" ht="15" thickBot="1" x14ac:dyDescent="0.35">
      <c r="A59" s="9"/>
      <c r="B59" s="8" t="s">
        <v>157</v>
      </c>
    </row>
    <row r="60" spans="1:2" ht="15" thickBot="1" x14ac:dyDescent="0.35">
      <c r="A60" s="9"/>
      <c r="B60" s="8" t="s">
        <v>159</v>
      </c>
    </row>
    <row r="61" spans="1:2" ht="15" thickBot="1" x14ac:dyDescent="0.35">
      <c r="A61" s="9"/>
      <c r="B61" s="8" t="s">
        <v>161</v>
      </c>
    </row>
    <row r="62" spans="1:2" ht="15" thickBot="1" x14ac:dyDescent="0.35">
      <c r="A62" s="9"/>
      <c r="B62" s="8" t="s">
        <v>163</v>
      </c>
    </row>
    <row r="63" spans="1:2" ht="15" thickBot="1" x14ac:dyDescent="0.35">
      <c r="A63" s="9"/>
      <c r="B63" s="8" t="s">
        <v>165</v>
      </c>
    </row>
    <row r="64" spans="1:2" ht="15" thickBot="1" x14ac:dyDescent="0.35">
      <c r="A64" s="9"/>
      <c r="B64" s="8" t="s">
        <v>167</v>
      </c>
    </row>
    <row r="65" spans="1:2" ht="15" thickBot="1" x14ac:dyDescent="0.35">
      <c r="A65" s="9"/>
      <c r="B65" s="8" t="s">
        <v>169</v>
      </c>
    </row>
    <row r="66" spans="1:2" ht="15" thickBot="1" x14ac:dyDescent="0.35">
      <c r="A66" s="9"/>
      <c r="B66" s="8" t="s">
        <v>171</v>
      </c>
    </row>
    <row r="67" spans="1:2" ht="15" thickBot="1" x14ac:dyDescent="0.35">
      <c r="A67" s="9"/>
      <c r="B67" s="8" t="s">
        <v>173</v>
      </c>
    </row>
    <row r="68" spans="1:2" ht="15" thickBot="1" x14ac:dyDescent="0.35">
      <c r="A68" s="9"/>
      <c r="B68" s="8" t="s">
        <v>175</v>
      </c>
    </row>
    <row r="69" spans="1:2" ht="15" thickBot="1" x14ac:dyDescent="0.35">
      <c r="A69" s="9"/>
      <c r="B69" s="8" t="s">
        <v>177</v>
      </c>
    </row>
    <row r="70" spans="1:2" ht="15" thickBot="1" x14ac:dyDescent="0.35">
      <c r="A70" s="9"/>
      <c r="B70" s="8" t="s">
        <v>179</v>
      </c>
    </row>
    <row r="71" spans="1:2" ht="15" thickBot="1" x14ac:dyDescent="0.35">
      <c r="A71" s="9"/>
      <c r="B71" s="8" t="s">
        <v>181</v>
      </c>
    </row>
    <row r="72" spans="1:2" ht="15" thickBot="1" x14ac:dyDescent="0.35">
      <c r="A72" s="9"/>
      <c r="B72" s="8" t="s">
        <v>183</v>
      </c>
    </row>
    <row r="73" spans="1:2" ht="15" thickBot="1" x14ac:dyDescent="0.35">
      <c r="A73" s="9"/>
      <c r="B73" s="8" t="s">
        <v>185</v>
      </c>
    </row>
    <row r="74" spans="1:2" ht="15" thickBot="1" x14ac:dyDescent="0.35">
      <c r="A74" s="9"/>
      <c r="B74" s="8" t="s">
        <v>187</v>
      </c>
    </row>
    <row r="75" spans="1:2" ht="15" thickBot="1" x14ac:dyDescent="0.35">
      <c r="A75" s="9"/>
      <c r="B75" s="8" t="s">
        <v>189</v>
      </c>
    </row>
    <row r="76" spans="1:2" ht="15" thickBot="1" x14ac:dyDescent="0.35">
      <c r="A76" s="9"/>
      <c r="B76" s="8" t="s">
        <v>191</v>
      </c>
    </row>
    <row r="77" spans="1:2" ht="15" thickBot="1" x14ac:dyDescent="0.35">
      <c r="A77" s="9"/>
      <c r="B77" s="8" t="s">
        <v>193</v>
      </c>
    </row>
    <row r="78" spans="1:2" ht="15" thickBot="1" x14ac:dyDescent="0.35">
      <c r="A78" s="9"/>
      <c r="B78" s="8" t="s">
        <v>195</v>
      </c>
    </row>
    <row r="79" spans="1:2" ht="15" thickBot="1" x14ac:dyDescent="0.35">
      <c r="A79" s="9"/>
      <c r="B79" s="8" t="s">
        <v>197</v>
      </c>
    </row>
    <row r="80" spans="1:2" ht="15" thickBot="1" x14ac:dyDescent="0.35">
      <c r="A80" s="9"/>
      <c r="B80" s="8" t="s">
        <v>199</v>
      </c>
    </row>
    <row r="81" spans="1:2" ht="15" thickBot="1" x14ac:dyDescent="0.35">
      <c r="A81" s="9"/>
      <c r="B81" s="8" t="s">
        <v>201</v>
      </c>
    </row>
    <row r="82" spans="1:2" ht="15" thickBot="1" x14ac:dyDescent="0.35">
      <c r="A82" s="9"/>
      <c r="B82" s="8" t="s">
        <v>203</v>
      </c>
    </row>
    <row r="83" spans="1:2" ht="15" thickBot="1" x14ac:dyDescent="0.35">
      <c r="A83" s="9"/>
      <c r="B83" s="8" t="s">
        <v>205</v>
      </c>
    </row>
    <row r="84" spans="1:2" ht="15" thickBot="1" x14ac:dyDescent="0.35">
      <c r="A84" s="9"/>
      <c r="B84" s="8" t="s">
        <v>207</v>
      </c>
    </row>
    <row r="85" spans="1:2" ht="15" thickBot="1" x14ac:dyDescent="0.35">
      <c r="A85" s="9"/>
      <c r="B85" s="8" t="s">
        <v>209</v>
      </c>
    </row>
    <row r="86" spans="1:2" ht="15" thickBot="1" x14ac:dyDescent="0.35">
      <c r="A86" s="9"/>
      <c r="B86" s="8" t="s">
        <v>211</v>
      </c>
    </row>
    <row r="87" spans="1:2" ht="15" thickBot="1" x14ac:dyDescent="0.35">
      <c r="A87" s="9"/>
      <c r="B87" s="8" t="s">
        <v>213</v>
      </c>
    </row>
    <row r="88" spans="1:2" ht="15" thickBot="1" x14ac:dyDescent="0.35">
      <c r="A88" s="9"/>
      <c r="B88" s="8" t="s">
        <v>215</v>
      </c>
    </row>
    <row r="89" spans="1:2" ht="15" thickBot="1" x14ac:dyDescent="0.35">
      <c r="A89" s="9"/>
      <c r="B89" s="8" t="s">
        <v>217</v>
      </c>
    </row>
    <row r="90" spans="1:2" ht="15" thickBot="1" x14ac:dyDescent="0.35">
      <c r="A90" s="9"/>
      <c r="B90" s="8" t="s">
        <v>219</v>
      </c>
    </row>
    <row r="91" spans="1:2" ht="15" thickBot="1" x14ac:dyDescent="0.35">
      <c r="A91" s="9"/>
      <c r="B91" s="8" t="s">
        <v>221</v>
      </c>
    </row>
    <row r="92" spans="1:2" ht="15" thickBot="1" x14ac:dyDescent="0.35">
      <c r="A92" s="9"/>
      <c r="B92" s="8" t="s">
        <v>223</v>
      </c>
    </row>
    <row r="93" spans="1:2" ht="15" thickBot="1" x14ac:dyDescent="0.35">
      <c r="A93" s="9"/>
      <c r="B93" s="8" t="s">
        <v>225</v>
      </c>
    </row>
    <row r="94" spans="1:2" ht="15" thickBot="1" x14ac:dyDescent="0.35">
      <c r="A94" s="9"/>
      <c r="B94" s="8" t="s">
        <v>227</v>
      </c>
    </row>
    <row r="95" spans="1:2" ht="15" thickBot="1" x14ac:dyDescent="0.35">
      <c r="A95" s="9"/>
      <c r="B95" s="8" t="s">
        <v>229</v>
      </c>
    </row>
    <row r="96" spans="1:2" ht="15" thickBot="1" x14ac:dyDescent="0.35">
      <c r="A96" s="9"/>
      <c r="B96" s="8" t="s">
        <v>231</v>
      </c>
    </row>
    <row r="97" spans="1:2" ht="15" thickBot="1" x14ac:dyDescent="0.35">
      <c r="A97" s="9"/>
      <c r="B97" s="8" t="s">
        <v>233</v>
      </c>
    </row>
    <row r="98" spans="1:2" ht="15" thickBot="1" x14ac:dyDescent="0.35">
      <c r="A98" s="9"/>
      <c r="B98" s="8" t="s">
        <v>235</v>
      </c>
    </row>
    <row r="99" spans="1:2" ht="15" thickBot="1" x14ac:dyDescent="0.35">
      <c r="A99" s="9"/>
      <c r="B99" s="8" t="s">
        <v>237</v>
      </c>
    </row>
    <row r="100" spans="1:2" ht="15" thickBot="1" x14ac:dyDescent="0.35">
      <c r="A100" s="9"/>
      <c r="B100" s="8" t="s">
        <v>239</v>
      </c>
    </row>
    <row r="101" spans="1:2" ht="15" thickBot="1" x14ac:dyDescent="0.35">
      <c r="A101" s="9"/>
      <c r="B101" s="8" t="s">
        <v>241</v>
      </c>
    </row>
    <row r="102" spans="1:2" ht="15" thickBot="1" x14ac:dyDescent="0.35">
      <c r="A102" s="9"/>
      <c r="B102" s="8" t="s">
        <v>243</v>
      </c>
    </row>
    <row r="103" spans="1:2" ht="15" thickBot="1" x14ac:dyDescent="0.35">
      <c r="A103" s="9"/>
      <c r="B103" s="8" t="s">
        <v>245</v>
      </c>
    </row>
    <row r="104" spans="1:2" ht="15" thickBot="1" x14ac:dyDescent="0.35">
      <c r="A104" s="9"/>
      <c r="B104" s="8" t="s">
        <v>247</v>
      </c>
    </row>
    <row r="105" spans="1:2" ht="15" thickBot="1" x14ac:dyDescent="0.35">
      <c r="A105" s="9"/>
      <c r="B105" s="8" t="s">
        <v>55</v>
      </c>
    </row>
    <row r="106" spans="1:2" ht="15" thickBot="1" x14ac:dyDescent="0.35">
      <c r="A106" s="9"/>
      <c r="B106" s="8" t="s">
        <v>56</v>
      </c>
    </row>
    <row r="107" spans="1:2" ht="15" thickBot="1" x14ac:dyDescent="0.35">
      <c r="A107" s="9"/>
      <c r="B107" s="8" t="s">
        <v>45</v>
      </c>
    </row>
    <row r="108" spans="1:2" ht="15" thickBot="1" x14ac:dyDescent="0.35">
      <c r="A108" s="9"/>
      <c r="B108" s="8" t="s">
        <v>57</v>
      </c>
    </row>
    <row r="109" spans="1:2" ht="15" thickBot="1" x14ac:dyDescent="0.35">
      <c r="A109" s="9"/>
      <c r="B109" s="8" t="s">
        <v>58</v>
      </c>
    </row>
    <row r="110" spans="1:2" ht="15" thickBot="1" x14ac:dyDescent="0.35">
      <c r="A110" s="9"/>
      <c r="B110" s="8" t="s">
        <v>60</v>
      </c>
    </row>
    <row r="111" spans="1:2" ht="15" thickBot="1" x14ac:dyDescent="0.35">
      <c r="A111" s="9"/>
      <c r="B111" s="8" t="s">
        <v>62</v>
      </c>
    </row>
    <row r="112" spans="1:2" ht="15" thickBot="1" x14ac:dyDescent="0.35">
      <c r="A112" s="9"/>
      <c r="B112" s="8" t="s">
        <v>64</v>
      </c>
    </row>
    <row r="113" spans="1:2" ht="15" thickBot="1" x14ac:dyDescent="0.35">
      <c r="A113" s="9"/>
      <c r="B113" s="8" t="s">
        <v>66</v>
      </c>
    </row>
    <row r="114" spans="1:2" ht="15" thickBot="1" x14ac:dyDescent="0.35">
      <c r="A114" s="9"/>
      <c r="B114" s="8" t="s">
        <v>68</v>
      </c>
    </row>
    <row r="115" spans="1:2" ht="15" thickBot="1" x14ac:dyDescent="0.35">
      <c r="A115" s="9"/>
      <c r="B115" s="8" t="s">
        <v>70</v>
      </c>
    </row>
    <row r="116" spans="1:2" ht="15" thickBot="1" x14ac:dyDescent="0.35">
      <c r="A116" s="9"/>
      <c r="B116" s="8" t="s">
        <v>72</v>
      </c>
    </row>
    <row r="117" spans="1:2" ht="15" thickBot="1" x14ac:dyDescent="0.35">
      <c r="A117" s="9"/>
      <c r="B117" s="8" t="s">
        <v>74</v>
      </c>
    </row>
    <row r="118" spans="1:2" ht="15" thickBot="1" x14ac:dyDescent="0.35">
      <c r="A118" s="9"/>
      <c r="B118" s="8" t="s">
        <v>76</v>
      </c>
    </row>
    <row r="119" spans="1:2" ht="15" thickBot="1" x14ac:dyDescent="0.35">
      <c r="A119" s="9"/>
      <c r="B119" s="8" t="s">
        <v>78</v>
      </c>
    </row>
    <row r="120" spans="1:2" ht="15" thickBot="1" x14ac:dyDescent="0.35">
      <c r="A120" s="9"/>
      <c r="B120" s="8" t="s">
        <v>80</v>
      </c>
    </row>
    <row r="121" spans="1:2" ht="15" thickBot="1" x14ac:dyDescent="0.35">
      <c r="A121" s="9"/>
      <c r="B121" s="8" t="s">
        <v>82</v>
      </c>
    </row>
    <row r="122" spans="1:2" ht="15" thickBot="1" x14ac:dyDescent="0.35">
      <c r="A122" s="9"/>
      <c r="B122" s="8" t="s">
        <v>84</v>
      </c>
    </row>
    <row r="123" spans="1:2" ht="15" thickBot="1" x14ac:dyDescent="0.35">
      <c r="A123" s="9"/>
      <c r="B123" s="8" t="s">
        <v>86</v>
      </c>
    </row>
    <row r="124" spans="1:2" ht="15" thickBot="1" x14ac:dyDescent="0.35">
      <c r="A124" s="9"/>
      <c r="B124" s="8" t="s">
        <v>88</v>
      </c>
    </row>
    <row r="125" spans="1:2" ht="15" thickBot="1" x14ac:dyDescent="0.35">
      <c r="A125" s="9"/>
      <c r="B125" s="8" t="s">
        <v>90</v>
      </c>
    </row>
    <row r="126" spans="1:2" ht="15" thickBot="1" x14ac:dyDescent="0.35">
      <c r="A126" s="9"/>
      <c r="B126" s="8" t="s">
        <v>92</v>
      </c>
    </row>
    <row r="127" spans="1:2" ht="15" thickBot="1" x14ac:dyDescent="0.35">
      <c r="A127" s="9"/>
      <c r="B127" s="8" t="s">
        <v>94</v>
      </c>
    </row>
    <row r="128" spans="1:2" ht="15" thickBot="1" x14ac:dyDescent="0.35">
      <c r="A128" s="9"/>
      <c r="B128" s="8" t="s">
        <v>96</v>
      </c>
    </row>
    <row r="129" spans="1:2" ht="15" thickBot="1" x14ac:dyDescent="0.35">
      <c r="A129" s="9"/>
      <c r="B129" s="8" t="s">
        <v>98</v>
      </c>
    </row>
    <row r="130" spans="1:2" ht="15" thickBot="1" x14ac:dyDescent="0.35">
      <c r="A130" s="9"/>
      <c r="B130" s="8" t="s">
        <v>100</v>
      </c>
    </row>
    <row r="131" spans="1:2" ht="15" thickBot="1" x14ac:dyDescent="0.35">
      <c r="A131" s="9"/>
      <c r="B131" s="8" t="s">
        <v>102</v>
      </c>
    </row>
    <row r="132" spans="1:2" ht="15" thickBot="1" x14ac:dyDescent="0.35">
      <c r="A132" s="9"/>
      <c r="B132" s="8" t="s">
        <v>104</v>
      </c>
    </row>
    <row r="133" spans="1:2" ht="15" thickBot="1" x14ac:dyDescent="0.35">
      <c r="A133" s="9"/>
      <c r="B133" s="8" t="s">
        <v>106</v>
      </c>
    </row>
    <row r="134" spans="1:2" ht="15" thickBot="1" x14ac:dyDescent="0.35">
      <c r="A134" s="9"/>
      <c r="B134" s="8" t="s">
        <v>108</v>
      </c>
    </row>
    <row r="135" spans="1:2" ht="15" thickBot="1" x14ac:dyDescent="0.35">
      <c r="A135" s="9"/>
      <c r="B135" s="8" t="s">
        <v>110</v>
      </c>
    </row>
    <row r="136" spans="1:2" ht="15" thickBot="1" x14ac:dyDescent="0.35">
      <c r="A136" s="9"/>
      <c r="B136" s="8" t="s">
        <v>112</v>
      </c>
    </row>
    <row r="137" spans="1:2" ht="15" thickBot="1" x14ac:dyDescent="0.35">
      <c r="A137" s="9"/>
      <c r="B137" s="8" t="s">
        <v>114</v>
      </c>
    </row>
    <row r="138" spans="1:2" ht="15" thickBot="1" x14ac:dyDescent="0.35">
      <c r="A138" s="9"/>
      <c r="B138" s="8" t="s">
        <v>116</v>
      </c>
    </row>
    <row r="139" spans="1:2" ht="15" thickBot="1" x14ac:dyDescent="0.35">
      <c r="A139" s="9"/>
      <c r="B139" s="8" t="s">
        <v>118</v>
      </c>
    </row>
    <row r="140" spans="1:2" ht="15" thickBot="1" x14ac:dyDescent="0.35">
      <c r="A140" s="9"/>
      <c r="B140" s="8" t="s">
        <v>120</v>
      </c>
    </row>
    <row r="141" spans="1:2" ht="15" thickBot="1" x14ac:dyDescent="0.35">
      <c r="A141" s="9"/>
      <c r="B141" s="8" t="s">
        <v>122</v>
      </c>
    </row>
    <row r="142" spans="1:2" ht="15" thickBot="1" x14ac:dyDescent="0.35">
      <c r="A142" s="9"/>
      <c r="B142" s="8" t="s">
        <v>124</v>
      </c>
    </row>
    <row r="143" spans="1:2" ht="15" thickBot="1" x14ac:dyDescent="0.35">
      <c r="A143" s="9"/>
      <c r="B143" s="8" t="s">
        <v>126</v>
      </c>
    </row>
    <row r="144" spans="1:2" ht="15" thickBot="1" x14ac:dyDescent="0.35">
      <c r="A144" s="9"/>
      <c r="B144" s="8" t="s">
        <v>128</v>
      </c>
    </row>
    <row r="145" spans="1:2" ht="15" thickBot="1" x14ac:dyDescent="0.35">
      <c r="A145" s="9"/>
      <c r="B145" s="8" t="s">
        <v>130</v>
      </c>
    </row>
    <row r="146" spans="1:2" ht="15" thickBot="1" x14ac:dyDescent="0.35">
      <c r="A146" s="9"/>
      <c r="B146" s="8" t="s">
        <v>132</v>
      </c>
    </row>
    <row r="147" spans="1:2" ht="15" thickBot="1" x14ac:dyDescent="0.35">
      <c r="A147" s="9"/>
      <c r="B147" s="8" t="s">
        <v>134</v>
      </c>
    </row>
    <row r="148" spans="1:2" ht="15" thickBot="1" x14ac:dyDescent="0.35">
      <c r="A148" s="9"/>
      <c r="B148" s="8" t="s">
        <v>136</v>
      </c>
    </row>
    <row r="149" spans="1:2" ht="15" thickBot="1" x14ac:dyDescent="0.35">
      <c r="A149" s="9"/>
      <c r="B149" s="8" t="s">
        <v>138</v>
      </c>
    </row>
    <row r="150" spans="1:2" ht="15" thickBot="1" x14ac:dyDescent="0.35">
      <c r="A150" s="9"/>
      <c r="B150" s="8" t="s">
        <v>140</v>
      </c>
    </row>
    <row r="151" spans="1:2" ht="15" thickBot="1" x14ac:dyDescent="0.35">
      <c r="A151" s="9"/>
      <c r="B151" s="8" t="s">
        <v>142</v>
      </c>
    </row>
    <row r="152" spans="1:2" ht="15" thickBot="1" x14ac:dyDescent="0.35">
      <c r="A152" s="9"/>
      <c r="B152" s="8" t="s">
        <v>144</v>
      </c>
    </row>
    <row r="153" spans="1:2" ht="15" thickBot="1" x14ac:dyDescent="0.35">
      <c r="A153" s="9"/>
      <c r="B153" s="8" t="s">
        <v>146</v>
      </c>
    </row>
    <row r="154" spans="1:2" ht="15" thickBot="1" x14ac:dyDescent="0.35">
      <c r="A154" s="9"/>
      <c r="B154" s="8" t="s">
        <v>148</v>
      </c>
    </row>
    <row r="155" spans="1:2" ht="15" thickBot="1" x14ac:dyDescent="0.35">
      <c r="A155" s="9"/>
      <c r="B155" s="8" t="s">
        <v>150</v>
      </c>
    </row>
    <row r="156" spans="1:2" ht="15" thickBot="1" x14ac:dyDescent="0.35">
      <c r="A156" s="9"/>
      <c r="B156" s="8" t="s">
        <v>152</v>
      </c>
    </row>
    <row r="157" spans="1:2" ht="15" thickBot="1" x14ac:dyDescent="0.35">
      <c r="A157" s="9"/>
      <c r="B157" s="8" t="s">
        <v>154</v>
      </c>
    </row>
    <row r="158" spans="1:2" ht="15" thickBot="1" x14ac:dyDescent="0.35">
      <c r="A158" s="9"/>
      <c r="B158" s="8" t="s">
        <v>156</v>
      </c>
    </row>
    <row r="159" spans="1:2" ht="15" thickBot="1" x14ac:dyDescent="0.35">
      <c r="A159" s="9"/>
      <c r="B159" s="8" t="s">
        <v>158</v>
      </c>
    </row>
    <row r="160" spans="1:2" ht="15" thickBot="1" x14ac:dyDescent="0.35">
      <c r="A160" s="9"/>
      <c r="B160" s="8" t="s">
        <v>160</v>
      </c>
    </row>
    <row r="161" spans="1:2" ht="15" thickBot="1" x14ac:dyDescent="0.35">
      <c r="A161" s="9"/>
      <c r="B161" s="8" t="s">
        <v>162</v>
      </c>
    </row>
    <row r="162" spans="1:2" ht="15" thickBot="1" x14ac:dyDescent="0.35">
      <c r="A162" s="9"/>
      <c r="B162" s="8" t="s">
        <v>164</v>
      </c>
    </row>
    <row r="163" spans="1:2" ht="15" thickBot="1" x14ac:dyDescent="0.35">
      <c r="A163" s="9"/>
      <c r="B163" s="8" t="s">
        <v>166</v>
      </c>
    </row>
    <row r="164" spans="1:2" ht="15" thickBot="1" x14ac:dyDescent="0.35">
      <c r="A164" s="9"/>
      <c r="B164" s="8" t="s">
        <v>168</v>
      </c>
    </row>
    <row r="165" spans="1:2" ht="15" thickBot="1" x14ac:dyDescent="0.35">
      <c r="A165" s="9"/>
      <c r="B165" s="8" t="s">
        <v>170</v>
      </c>
    </row>
    <row r="166" spans="1:2" ht="15" thickBot="1" x14ac:dyDescent="0.35">
      <c r="A166" s="9"/>
      <c r="B166" s="8" t="s">
        <v>172</v>
      </c>
    </row>
    <row r="167" spans="1:2" ht="15" thickBot="1" x14ac:dyDescent="0.35">
      <c r="A167" s="9"/>
      <c r="B167" s="8" t="s">
        <v>174</v>
      </c>
    </row>
    <row r="168" spans="1:2" ht="15" thickBot="1" x14ac:dyDescent="0.35">
      <c r="A168" s="9"/>
      <c r="B168" s="8" t="s">
        <v>176</v>
      </c>
    </row>
    <row r="169" spans="1:2" ht="15" thickBot="1" x14ac:dyDescent="0.35">
      <c r="A169" s="9"/>
      <c r="B169" s="8" t="s">
        <v>178</v>
      </c>
    </row>
    <row r="170" spans="1:2" ht="15" thickBot="1" x14ac:dyDescent="0.35">
      <c r="A170" s="9"/>
      <c r="B170" s="8" t="s">
        <v>180</v>
      </c>
    </row>
    <row r="171" spans="1:2" ht="15" thickBot="1" x14ac:dyDescent="0.35">
      <c r="A171" s="9"/>
      <c r="B171" s="8" t="s">
        <v>182</v>
      </c>
    </row>
    <row r="172" spans="1:2" ht="15" thickBot="1" x14ac:dyDescent="0.35">
      <c r="A172" s="9"/>
      <c r="B172" s="8" t="s">
        <v>184</v>
      </c>
    </row>
    <row r="173" spans="1:2" ht="15" thickBot="1" x14ac:dyDescent="0.35">
      <c r="A173" s="9"/>
      <c r="B173" s="8" t="s">
        <v>186</v>
      </c>
    </row>
    <row r="174" spans="1:2" ht="15" thickBot="1" x14ac:dyDescent="0.35">
      <c r="A174" s="9"/>
      <c r="B174" s="8" t="s">
        <v>188</v>
      </c>
    </row>
    <row r="175" spans="1:2" ht="15" thickBot="1" x14ac:dyDescent="0.35">
      <c r="A175" s="9"/>
      <c r="B175" s="8" t="s">
        <v>190</v>
      </c>
    </row>
    <row r="176" spans="1:2" ht="15" thickBot="1" x14ac:dyDescent="0.35">
      <c r="A176" s="9"/>
      <c r="B176" s="8" t="s">
        <v>192</v>
      </c>
    </row>
    <row r="177" spans="1:2" ht="15" thickBot="1" x14ac:dyDescent="0.35">
      <c r="A177" s="9"/>
      <c r="B177" s="8" t="s">
        <v>194</v>
      </c>
    </row>
    <row r="178" spans="1:2" ht="15" thickBot="1" x14ac:dyDescent="0.35">
      <c r="A178" s="9"/>
      <c r="B178" s="8" t="s">
        <v>196</v>
      </c>
    </row>
    <row r="179" spans="1:2" ht="15" thickBot="1" x14ac:dyDescent="0.35">
      <c r="A179" s="9"/>
      <c r="B179" s="8" t="s">
        <v>198</v>
      </c>
    </row>
    <row r="180" spans="1:2" ht="15" thickBot="1" x14ac:dyDescent="0.35">
      <c r="A180" s="9"/>
      <c r="B180" s="8" t="s">
        <v>200</v>
      </c>
    </row>
    <row r="181" spans="1:2" ht="15" thickBot="1" x14ac:dyDescent="0.35">
      <c r="A181" s="9"/>
      <c r="B181" s="8" t="s">
        <v>202</v>
      </c>
    </row>
    <row r="182" spans="1:2" ht="15" thickBot="1" x14ac:dyDescent="0.35">
      <c r="A182" s="9"/>
      <c r="B182" s="8" t="s">
        <v>204</v>
      </c>
    </row>
    <row r="183" spans="1:2" ht="15" thickBot="1" x14ac:dyDescent="0.35">
      <c r="A183" s="9"/>
      <c r="B183" s="8" t="s">
        <v>206</v>
      </c>
    </row>
    <row r="184" spans="1:2" ht="15" thickBot="1" x14ac:dyDescent="0.35">
      <c r="A184" s="9"/>
      <c r="B184" s="8" t="s">
        <v>208</v>
      </c>
    </row>
    <row r="185" spans="1:2" ht="15" thickBot="1" x14ac:dyDescent="0.35">
      <c r="A185" s="9"/>
      <c r="B185" s="8" t="s">
        <v>210</v>
      </c>
    </row>
    <row r="186" spans="1:2" ht="15" thickBot="1" x14ac:dyDescent="0.35">
      <c r="A186" s="9"/>
      <c r="B186" s="8" t="s">
        <v>212</v>
      </c>
    </row>
    <row r="187" spans="1:2" ht="15" thickBot="1" x14ac:dyDescent="0.35">
      <c r="A187" s="9"/>
      <c r="B187" s="8" t="s">
        <v>214</v>
      </c>
    </row>
    <row r="188" spans="1:2" ht="15" thickBot="1" x14ac:dyDescent="0.35">
      <c r="A188" s="9"/>
      <c r="B188" s="8" t="s">
        <v>216</v>
      </c>
    </row>
    <row r="189" spans="1:2" ht="15" thickBot="1" x14ac:dyDescent="0.35">
      <c r="A189" s="9"/>
      <c r="B189" s="8" t="s">
        <v>218</v>
      </c>
    </row>
    <row r="190" spans="1:2" ht="15" thickBot="1" x14ac:dyDescent="0.35">
      <c r="A190" s="9"/>
      <c r="B190" s="8" t="s">
        <v>220</v>
      </c>
    </row>
    <row r="191" spans="1:2" ht="15" thickBot="1" x14ac:dyDescent="0.35">
      <c r="A191" s="9"/>
      <c r="B191" s="8" t="s">
        <v>222</v>
      </c>
    </row>
    <row r="192" spans="1:2" ht="15" thickBot="1" x14ac:dyDescent="0.35">
      <c r="A192" s="9"/>
      <c r="B192" s="8" t="s">
        <v>224</v>
      </c>
    </row>
    <row r="193" spans="1:2" ht="15" thickBot="1" x14ac:dyDescent="0.35">
      <c r="A193" s="9"/>
      <c r="B193" s="85" t="s">
        <v>226</v>
      </c>
    </row>
    <row r="194" spans="1:2" ht="15" thickBot="1" x14ac:dyDescent="0.35">
      <c r="A194" s="9"/>
      <c r="B194" s="8" t="s">
        <v>228</v>
      </c>
    </row>
    <row r="195" spans="1:2" ht="15" thickBot="1" x14ac:dyDescent="0.35">
      <c r="A195" s="9"/>
      <c r="B195" s="8" t="s">
        <v>230</v>
      </c>
    </row>
    <row r="196" spans="1:2" ht="15" thickBot="1" x14ac:dyDescent="0.35">
      <c r="A196" s="9"/>
      <c r="B196" s="8" t="s">
        <v>232</v>
      </c>
    </row>
    <row r="197" spans="1:2" ht="15" thickBot="1" x14ac:dyDescent="0.35">
      <c r="A197" s="9"/>
      <c r="B197" s="8" t="s">
        <v>234</v>
      </c>
    </row>
    <row r="198" spans="1:2" ht="15" thickBot="1" x14ac:dyDescent="0.35">
      <c r="A198" s="9"/>
      <c r="B198" s="8" t="s">
        <v>236</v>
      </c>
    </row>
    <row r="199" spans="1:2" ht="15" thickBot="1" x14ac:dyDescent="0.35">
      <c r="A199" s="9"/>
      <c r="B199" s="8" t="s">
        <v>238</v>
      </c>
    </row>
    <row r="200" spans="1:2" ht="15" thickBot="1" x14ac:dyDescent="0.35">
      <c r="A200" s="9"/>
      <c r="B200" s="8" t="s">
        <v>240</v>
      </c>
    </row>
    <row r="201" spans="1:2" ht="15" thickBot="1" x14ac:dyDescent="0.35">
      <c r="A201" s="9"/>
      <c r="B201" s="8" t="s">
        <v>242</v>
      </c>
    </row>
    <row r="202" spans="1:2" ht="15" thickBot="1" x14ac:dyDescent="0.35">
      <c r="A202" s="9"/>
      <c r="B202" s="8" t="s">
        <v>244</v>
      </c>
    </row>
    <row r="203" spans="1:2" ht="15" thickBot="1" x14ac:dyDescent="0.35">
      <c r="A203" s="9"/>
      <c r="B203" s="8" t="s">
        <v>246</v>
      </c>
    </row>
    <row r="204" spans="1:2" ht="15" thickBot="1" x14ac:dyDescent="0.35">
      <c r="A204" s="9"/>
      <c r="B204" s="8" t="s">
        <v>248</v>
      </c>
    </row>
  </sheetData>
  <mergeCells count="2">
    <mergeCell ref="A3:C3"/>
    <mergeCell ref="D3:F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5E36-9622-4850-87CC-0C5B55302AF8}">
  <sheetPr codeName="Tabelle34">
    <tabColor theme="5"/>
  </sheetPr>
  <dimension ref="A1:F204"/>
  <sheetViews>
    <sheetView zoomScale="175" zoomScaleNormal="175" workbookViewId="0">
      <selection activeCell="D3" sqref="D3:F3"/>
    </sheetView>
  </sheetViews>
  <sheetFormatPr baseColWidth="10" defaultRowHeight="14.4" x14ac:dyDescent="0.3"/>
  <sheetData>
    <row r="1" spans="1:6" x14ac:dyDescent="0.3">
      <c r="A1" s="69" t="s">
        <v>250</v>
      </c>
      <c r="B1" s="69"/>
      <c r="C1" s="69"/>
      <c r="D1" s="69"/>
      <c r="E1" s="69"/>
      <c r="F1" s="69"/>
    </row>
    <row r="2" spans="1:6" ht="15" thickBot="1" x14ac:dyDescent="0.35">
      <c r="A2" s="69" t="s">
        <v>420</v>
      </c>
      <c r="B2" s="69"/>
      <c r="C2" s="69"/>
      <c r="D2" s="69"/>
      <c r="E2" s="69"/>
      <c r="F2" s="69"/>
    </row>
    <row r="3" spans="1:6" ht="54.6" customHeight="1" thickBot="1" x14ac:dyDescent="0.35">
      <c r="A3" s="147" t="s">
        <v>418</v>
      </c>
      <c r="B3" s="147"/>
      <c r="C3" s="147"/>
      <c r="D3" s="148" t="s">
        <v>226</v>
      </c>
      <c r="E3" s="149"/>
      <c r="F3" s="150"/>
    </row>
    <row r="4" spans="1:6" ht="31.2" thickBot="1" x14ac:dyDescent="0.35">
      <c r="A4" s="7" t="s">
        <v>419</v>
      </c>
      <c r="B4" s="7" t="s">
        <v>249</v>
      </c>
      <c r="C4" s="7"/>
    </row>
    <row r="5" spans="1:6" ht="15" thickBot="1" x14ac:dyDescent="0.35">
      <c r="A5" s="9">
        <v>1</v>
      </c>
      <c r="B5" s="8" t="s">
        <v>50</v>
      </c>
    </row>
    <row r="6" spans="1:6" ht="15" thickBot="1" x14ac:dyDescent="0.35">
      <c r="A6" s="9">
        <v>2</v>
      </c>
      <c r="B6" s="8" t="s">
        <v>51</v>
      </c>
    </row>
    <row r="7" spans="1:6" ht="15" thickBot="1" x14ac:dyDescent="0.35">
      <c r="A7" s="9">
        <v>3</v>
      </c>
      <c r="B7" s="8" t="s">
        <v>52</v>
      </c>
    </row>
    <row r="8" spans="1:6" ht="15" thickBot="1" x14ac:dyDescent="0.35">
      <c r="A8" s="9">
        <v>4</v>
      </c>
      <c r="B8" s="8" t="s">
        <v>53</v>
      </c>
    </row>
    <row r="9" spans="1:6" ht="15" thickBot="1" x14ac:dyDescent="0.35">
      <c r="A9" s="9">
        <v>5</v>
      </c>
      <c r="B9" s="8" t="s">
        <v>54</v>
      </c>
    </row>
    <row r="10" spans="1:6" ht="15" thickBot="1" x14ac:dyDescent="0.35">
      <c r="A10" s="9">
        <v>6</v>
      </c>
      <c r="B10" s="8" t="s">
        <v>59</v>
      </c>
    </row>
    <row r="11" spans="1:6" ht="15" thickBot="1" x14ac:dyDescent="0.35">
      <c r="A11" s="9">
        <v>7</v>
      </c>
      <c r="B11" s="8" t="s">
        <v>61</v>
      </c>
    </row>
    <row r="12" spans="1:6" ht="15" thickBot="1" x14ac:dyDescent="0.35">
      <c r="A12" s="9">
        <v>8</v>
      </c>
      <c r="B12" s="8" t="s">
        <v>63</v>
      </c>
    </row>
    <row r="13" spans="1:6" ht="15" thickBot="1" x14ac:dyDescent="0.35">
      <c r="A13" s="9">
        <v>9</v>
      </c>
      <c r="B13" s="8" t="s">
        <v>65</v>
      </c>
    </row>
    <row r="14" spans="1:6" ht="15" thickBot="1" x14ac:dyDescent="0.35">
      <c r="A14" s="9">
        <v>10</v>
      </c>
      <c r="B14" s="8" t="s">
        <v>67</v>
      </c>
    </row>
    <row r="15" spans="1:6" ht="15" thickBot="1" x14ac:dyDescent="0.35">
      <c r="A15" s="9">
        <v>11</v>
      </c>
      <c r="B15" s="8" t="s">
        <v>69</v>
      </c>
    </row>
    <row r="16" spans="1:6" ht="15" thickBot="1" x14ac:dyDescent="0.35">
      <c r="A16" s="9">
        <v>12</v>
      </c>
      <c r="B16" s="8" t="s">
        <v>71</v>
      </c>
    </row>
    <row r="17" spans="1:2" ht="15" thickBot="1" x14ac:dyDescent="0.35">
      <c r="A17" s="9">
        <v>13</v>
      </c>
      <c r="B17" s="8" t="s">
        <v>73</v>
      </c>
    </row>
    <row r="18" spans="1:2" ht="15" thickBot="1" x14ac:dyDescent="0.35">
      <c r="A18" s="9">
        <v>14</v>
      </c>
      <c r="B18" s="8" t="s">
        <v>75</v>
      </c>
    </row>
    <row r="19" spans="1:2" ht="15" thickBot="1" x14ac:dyDescent="0.35">
      <c r="A19" s="9">
        <v>15</v>
      </c>
      <c r="B19" s="8" t="s">
        <v>77</v>
      </c>
    </row>
    <row r="20" spans="1:2" ht="15" thickBot="1" x14ac:dyDescent="0.35">
      <c r="A20" s="9">
        <v>16</v>
      </c>
      <c r="B20" s="8" t="s">
        <v>79</v>
      </c>
    </row>
    <row r="21" spans="1:2" ht="15" thickBot="1" x14ac:dyDescent="0.35">
      <c r="A21" s="9">
        <v>17</v>
      </c>
      <c r="B21" s="8" t="s">
        <v>81</v>
      </c>
    </row>
    <row r="22" spans="1:2" ht="15" thickBot="1" x14ac:dyDescent="0.35">
      <c r="A22" s="9">
        <v>18</v>
      </c>
      <c r="B22" s="8" t="s">
        <v>83</v>
      </c>
    </row>
    <row r="23" spans="1:2" ht="15" thickBot="1" x14ac:dyDescent="0.35">
      <c r="A23" s="9">
        <v>19</v>
      </c>
      <c r="B23" s="8" t="s">
        <v>85</v>
      </c>
    </row>
    <row r="24" spans="1:2" ht="15" thickBot="1" x14ac:dyDescent="0.35">
      <c r="A24" s="9">
        <v>20</v>
      </c>
      <c r="B24" s="8" t="s">
        <v>87</v>
      </c>
    </row>
    <row r="25" spans="1:2" ht="15" thickBot="1" x14ac:dyDescent="0.35">
      <c r="A25" s="9">
        <v>21</v>
      </c>
      <c r="B25" s="8" t="s">
        <v>89</v>
      </c>
    </row>
    <row r="26" spans="1:2" ht="15" thickBot="1" x14ac:dyDescent="0.35">
      <c r="A26" s="9">
        <v>22</v>
      </c>
      <c r="B26" s="8" t="s">
        <v>91</v>
      </c>
    </row>
    <row r="27" spans="1:2" ht="15" thickBot="1" x14ac:dyDescent="0.35">
      <c r="A27" s="9">
        <v>23</v>
      </c>
      <c r="B27" s="8" t="s">
        <v>93</v>
      </c>
    </row>
    <row r="28" spans="1:2" ht="15" thickBot="1" x14ac:dyDescent="0.35">
      <c r="A28" s="9">
        <v>24</v>
      </c>
      <c r="B28" s="8" t="s">
        <v>95</v>
      </c>
    </row>
    <row r="29" spans="1:2" ht="15" thickBot="1" x14ac:dyDescent="0.35">
      <c r="A29" s="9">
        <v>25</v>
      </c>
      <c r="B29" s="8" t="s">
        <v>97</v>
      </c>
    </row>
    <row r="30" spans="1:2" ht="15" thickBot="1" x14ac:dyDescent="0.35">
      <c r="A30" s="9">
        <v>26</v>
      </c>
      <c r="B30" s="8" t="s">
        <v>99</v>
      </c>
    </row>
    <row r="31" spans="1:2" ht="15" thickBot="1" x14ac:dyDescent="0.35">
      <c r="A31" s="9">
        <v>27</v>
      </c>
      <c r="B31" s="8" t="s">
        <v>101</v>
      </c>
    </row>
    <row r="32" spans="1:2" ht="15" thickBot="1" x14ac:dyDescent="0.35">
      <c r="A32" s="9">
        <v>28</v>
      </c>
      <c r="B32" s="8" t="s">
        <v>103</v>
      </c>
    </row>
    <row r="33" spans="1:2" ht="15" thickBot="1" x14ac:dyDescent="0.35">
      <c r="A33" s="9">
        <v>29</v>
      </c>
      <c r="B33" s="8" t="s">
        <v>105</v>
      </c>
    </row>
    <row r="34" spans="1:2" ht="15" thickBot="1" x14ac:dyDescent="0.35">
      <c r="A34" s="9">
        <v>30</v>
      </c>
      <c r="B34" s="8" t="s">
        <v>107</v>
      </c>
    </row>
    <row r="35" spans="1:2" ht="15" thickBot="1" x14ac:dyDescent="0.35">
      <c r="A35" s="9">
        <v>31</v>
      </c>
      <c r="B35" s="8" t="s">
        <v>109</v>
      </c>
    </row>
    <row r="36" spans="1:2" ht="15" thickBot="1" x14ac:dyDescent="0.35">
      <c r="A36" s="9">
        <v>32</v>
      </c>
      <c r="B36" s="8" t="s">
        <v>111</v>
      </c>
    </row>
    <row r="37" spans="1:2" ht="15" thickBot="1" x14ac:dyDescent="0.35">
      <c r="A37" s="9">
        <v>33</v>
      </c>
      <c r="B37" s="8" t="s">
        <v>113</v>
      </c>
    </row>
    <row r="38" spans="1:2" ht="15" thickBot="1" x14ac:dyDescent="0.35">
      <c r="A38" s="9">
        <v>34</v>
      </c>
      <c r="B38" s="8" t="s">
        <v>115</v>
      </c>
    </row>
    <row r="39" spans="1:2" ht="15" thickBot="1" x14ac:dyDescent="0.35">
      <c r="A39" s="9">
        <v>35</v>
      </c>
      <c r="B39" s="8" t="s">
        <v>117</v>
      </c>
    </row>
    <row r="40" spans="1:2" ht="15" thickBot="1" x14ac:dyDescent="0.35">
      <c r="A40" s="9">
        <v>36</v>
      </c>
      <c r="B40" s="8" t="s">
        <v>119</v>
      </c>
    </row>
    <row r="41" spans="1:2" ht="15" thickBot="1" x14ac:dyDescent="0.35">
      <c r="A41" s="9">
        <v>37</v>
      </c>
      <c r="B41" s="8" t="s">
        <v>121</v>
      </c>
    </row>
    <row r="42" spans="1:2" ht="15" thickBot="1" x14ac:dyDescent="0.35">
      <c r="A42" s="9">
        <v>38</v>
      </c>
      <c r="B42" s="8" t="s">
        <v>123</v>
      </c>
    </row>
    <row r="43" spans="1:2" ht="15" thickBot="1" x14ac:dyDescent="0.35">
      <c r="A43" s="9">
        <v>39</v>
      </c>
      <c r="B43" s="8" t="s">
        <v>125</v>
      </c>
    </row>
    <row r="44" spans="1:2" ht="15" thickBot="1" x14ac:dyDescent="0.35">
      <c r="A44" s="9">
        <v>40</v>
      </c>
      <c r="B44" s="8" t="s">
        <v>127</v>
      </c>
    </row>
    <row r="45" spans="1:2" ht="15" thickBot="1" x14ac:dyDescent="0.35">
      <c r="A45" s="9">
        <v>41</v>
      </c>
      <c r="B45" s="8" t="s">
        <v>129</v>
      </c>
    </row>
    <row r="46" spans="1:2" ht="15" thickBot="1" x14ac:dyDescent="0.35">
      <c r="A46" s="9">
        <v>42</v>
      </c>
      <c r="B46" s="8" t="s">
        <v>131</v>
      </c>
    </row>
    <row r="47" spans="1:2" ht="15" thickBot="1" x14ac:dyDescent="0.35">
      <c r="A47" s="9">
        <v>43</v>
      </c>
      <c r="B47" s="8" t="s">
        <v>133</v>
      </c>
    </row>
    <row r="48" spans="1:2" ht="15" thickBot="1" x14ac:dyDescent="0.35">
      <c r="A48" s="9">
        <v>44</v>
      </c>
      <c r="B48" s="8" t="s">
        <v>135</v>
      </c>
    </row>
    <row r="49" spans="1:2" ht="15" thickBot="1" x14ac:dyDescent="0.35">
      <c r="A49" s="9">
        <v>45</v>
      </c>
      <c r="B49" s="8" t="s">
        <v>137</v>
      </c>
    </row>
    <row r="50" spans="1:2" ht="15" thickBot="1" x14ac:dyDescent="0.35">
      <c r="A50" s="9">
        <v>46</v>
      </c>
      <c r="B50" s="8" t="s">
        <v>139</v>
      </c>
    </row>
    <row r="51" spans="1:2" ht="15" thickBot="1" x14ac:dyDescent="0.35">
      <c r="A51" s="9">
        <v>47</v>
      </c>
      <c r="B51" s="8" t="s">
        <v>141</v>
      </c>
    </row>
    <row r="52" spans="1:2" ht="15" thickBot="1" x14ac:dyDescent="0.35">
      <c r="A52" s="9">
        <v>48</v>
      </c>
      <c r="B52" s="8" t="s">
        <v>143</v>
      </c>
    </row>
    <row r="53" spans="1:2" ht="15" thickBot="1" x14ac:dyDescent="0.35">
      <c r="A53" s="9">
        <v>49</v>
      </c>
      <c r="B53" s="8" t="s">
        <v>145</v>
      </c>
    </row>
    <row r="54" spans="1:2" ht="15" thickBot="1" x14ac:dyDescent="0.35">
      <c r="A54" s="9">
        <v>50</v>
      </c>
      <c r="B54" s="8" t="s">
        <v>147</v>
      </c>
    </row>
    <row r="55" spans="1:2" ht="15" thickBot="1" x14ac:dyDescent="0.35">
      <c r="A55" s="9">
        <v>51</v>
      </c>
      <c r="B55" s="8" t="s">
        <v>149</v>
      </c>
    </row>
    <row r="56" spans="1:2" ht="15" thickBot="1" x14ac:dyDescent="0.35">
      <c r="A56" s="9">
        <v>52</v>
      </c>
      <c r="B56" s="8" t="s">
        <v>151</v>
      </c>
    </row>
    <row r="57" spans="1:2" ht="15" thickBot="1" x14ac:dyDescent="0.35">
      <c r="A57" s="9">
        <v>53</v>
      </c>
      <c r="B57" s="8" t="s">
        <v>153</v>
      </c>
    </row>
    <row r="58" spans="1:2" ht="15" thickBot="1" x14ac:dyDescent="0.35">
      <c r="A58" s="9">
        <v>54</v>
      </c>
      <c r="B58" s="8" t="s">
        <v>155</v>
      </c>
    </row>
    <row r="59" spans="1:2" ht="15" thickBot="1" x14ac:dyDescent="0.35">
      <c r="A59" s="9">
        <v>55</v>
      </c>
      <c r="B59" s="8" t="s">
        <v>157</v>
      </c>
    </row>
    <row r="60" spans="1:2" ht="15" thickBot="1" x14ac:dyDescent="0.35">
      <c r="A60" s="9">
        <v>56</v>
      </c>
      <c r="B60" s="8" t="s">
        <v>159</v>
      </c>
    </row>
    <row r="61" spans="1:2" ht="15" thickBot="1" x14ac:dyDescent="0.35">
      <c r="A61" s="9">
        <v>57</v>
      </c>
      <c r="B61" s="8" t="s">
        <v>161</v>
      </c>
    </row>
    <row r="62" spans="1:2" ht="15" thickBot="1" x14ac:dyDescent="0.35">
      <c r="A62" s="9">
        <v>58</v>
      </c>
      <c r="B62" s="8" t="s">
        <v>163</v>
      </c>
    </row>
    <row r="63" spans="1:2" ht="15" thickBot="1" x14ac:dyDescent="0.35">
      <c r="A63" s="9">
        <v>59</v>
      </c>
      <c r="B63" s="8" t="s">
        <v>165</v>
      </c>
    </row>
    <row r="64" spans="1:2" ht="15" thickBot="1" x14ac:dyDescent="0.35">
      <c r="A64" s="9">
        <v>60</v>
      </c>
      <c r="B64" s="8" t="s">
        <v>167</v>
      </c>
    </row>
    <row r="65" spans="1:2" ht="15" thickBot="1" x14ac:dyDescent="0.35">
      <c r="A65" s="9">
        <v>61</v>
      </c>
      <c r="B65" s="8" t="s">
        <v>169</v>
      </c>
    </row>
    <row r="66" spans="1:2" ht="15" thickBot="1" x14ac:dyDescent="0.35">
      <c r="A66" s="9">
        <v>62</v>
      </c>
      <c r="B66" s="8" t="s">
        <v>171</v>
      </c>
    </row>
    <row r="67" spans="1:2" ht="15" thickBot="1" x14ac:dyDescent="0.35">
      <c r="A67" s="9">
        <v>63</v>
      </c>
      <c r="B67" s="8" t="s">
        <v>173</v>
      </c>
    </row>
    <row r="68" spans="1:2" ht="15" thickBot="1" x14ac:dyDescent="0.35">
      <c r="A68" s="9">
        <v>64</v>
      </c>
      <c r="B68" s="8" t="s">
        <v>175</v>
      </c>
    </row>
    <row r="69" spans="1:2" ht="15" thickBot="1" x14ac:dyDescent="0.35">
      <c r="A69" s="9">
        <v>65</v>
      </c>
      <c r="B69" s="8" t="s">
        <v>177</v>
      </c>
    </row>
    <row r="70" spans="1:2" ht="15" thickBot="1" x14ac:dyDescent="0.35">
      <c r="A70" s="9">
        <v>66</v>
      </c>
      <c r="B70" s="8" t="s">
        <v>179</v>
      </c>
    </row>
    <row r="71" spans="1:2" ht="15" thickBot="1" x14ac:dyDescent="0.35">
      <c r="A71" s="9">
        <v>67</v>
      </c>
      <c r="B71" s="8" t="s">
        <v>181</v>
      </c>
    </row>
    <row r="72" spans="1:2" ht="15" thickBot="1" x14ac:dyDescent="0.35">
      <c r="A72" s="9">
        <v>68</v>
      </c>
      <c r="B72" s="8" t="s">
        <v>183</v>
      </c>
    </row>
    <row r="73" spans="1:2" ht="15" thickBot="1" x14ac:dyDescent="0.35">
      <c r="A73" s="9">
        <v>69</v>
      </c>
      <c r="B73" s="8" t="s">
        <v>185</v>
      </c>
    </row>
    <row r="74" spans="1:2" ht="15" thickBot="1" x14ac:dyDescent="0.35">
      <c r="A74" s="9">
        <v>70</v>
      </c>
      <c r="B74" s="8" t="s">
        <v>187</v>
      </c>
    </row>
    <row r="75" spans="1:2" ht="15" thickBot="1" x14ac:dyDescent="0.35">
      <c r="A75" s="9">
        <v>71</v>
      </c>
      <c r="B75" s="8" t="s">
        <v>189</v>
      </c>
    </row>
    <row r="76" spans="1:2" ht="15" thickBot="1" x14ac:dyDescent="0.35">
      <c r="A76" s="9">
        <v>72</v>
      </c>
      <c r="B76" s="8" t="s">
        <v>191</v>
      </c>
    </row>
    <row r="77" spans="1:2" ht="15" thickBot="1" x14ac:dyDescent="0.35">
      <c r="A77" s="9">
        <v>73</v>
      </c>
      <c r="B77" s="8" t="s">
        <v>193</v>
      </c>
    </row>
    <row r="78" spans="1:2" ht="15" thickBot="1" x14ac:dyDescent="0.35">
      <c r="A78" s="9">
        <v>74</v>
      </c>
      <c r="B78" s="8" t="s">
        <v>195</v>
      </c>
    </row>
    <row r="79" spans="1:2" ht="15" thickBot="1" x14ac:dyDescent="0.35">
      <c r="A79" s="9">
        <v>75</v>
      </c>
      <c r="B79" s="8" t="s">
        <v>197</v>
      </c>
    </row>
    <row r="80" spans="1:2" ht="15" thickBot="1" x14ac:dyDescent="0.35">
      <c r="A80" s="9">
        <v>76</v>
      </c>
      <c r="B80" s="8" t="s">
        <v>199</v>
      </c>
    </row>
    <row r="81" spans="1:2" ht="15" thickBot="1" x14ac:dyDescent="0.35">
      <c r="A81" s="9">
        <v>77</v>
      </c>
      <c r="B81" s="8" t="s">
        <v>201</v>
      </c>
    </row>
    <row r="82" spans="1:2" ht="15" thickBot="1" x14ac:dyDescent="0.35">
      <c r="A82" s="9">
        <v>78</v>
      </c>
      <c r="B82" s="8" t="s">
        <v>203</v>
      </c>
    </row>
    <row r="83" spans="1:2" ht="15" thickBot="1" x14ac:dyDescent="0.35">
      <c r="A83" s="9">
        <v>79</v>
      </c>
      <c r="B83" s="8" t="s">
        <v>205</v>
      </c>
    </row>
    <row r="84" spans="1:2" ht="15" thickBot="1" x14ac:dyDescent="0.35">
      <c r="A84" s="9">
        <v>80</v>
      </c>
      <c r="B84" s="8" t="s">
        <v>207</v>
      </c>
    </row>
    <row r="85" spans="1:2" ht="15" thickBot="1" x14ac:dyDescent="0.35">
      <c r="A85" s="9">
        <v>81</v>
      </c>
      <c r="B85" s="8" t="s">
        <v>209</v>
      </c>
    </row>
    <row r="86" spans="1:2" ht="15" thickBot="1" x14ac:dyDescent="0.35">
      <c r="A86" s="9">
        <v>82</v>
      </c>
      <c r="B86" s="8" t="s">
        <v>211</v>
      </c>
    </row>
    <row r="87" spans="1:2" ht="15" thickBot="1" x14ac:dyDescent="0.35">
      <c r="A87" s="9">
        <v>83</v>
      </c>
      <c r="B87" s="8" t="s">
        <v>213</v>
      </c>
    </row>
    <row r="88" spans="1:2" ht="15" thickBot="1" x14ac:dyDescent="0.35">
      <c r="A88" s="9">
        <v>84</v>
      </c>
      <c r="B88" s="8" t="s">
        <v>215</v>
      </c>
    </row>
    <row r="89" spans="1:2" ht="15" thickBot="1" x14ac:dyDescent="0.35">
      <c r="A89" s="9">
        <v>85</v>
      </c>
      <c r="B89" s="8" t="s">
        <v>217</v>
      </c>
    </row>
    <row r="90" spans="1:2" ht="15" thickBot="1" x14ac:dyDescent="0.35">
      <c r="A90" s="9">
        <v>86</v>
      </c>
      <c r="B90" s="8" t="s">
        <v>219</v>
      </c>
    </row>
    <row r="91" spans="1:2" ht="15" thickBot="1" x14ac:dyDescent="0.35">
      <c r="A91" s="9">
        <v>87</v>
      </c>
      <c r="B91" s="8" t="s">
        <v>221</v>
      </c>
    </row>
    <row r="92" spans="1:2" ht="15" thickBot="1" x14ac:dyDescent="0.35">
      <c r="A92" s="9">
        <v>88</v>
      </c>
      <c r="B92" s="8" t="s">
        <v>223</v>
      </c>
    </row>
    <row r="93" spans="1:2" ht="15" thickBot="1" x14ac:dyDescent="0.35">
      <c r="A93" s="9">
        <v>89</v>
      </c>
      <c r="B93" s="8" t="s">
        <v>225</v>
      </c>
    </row>
    <row r="94" spans="1:2" ht="15" thickBot="1" x14ac:dyDescent="0.35">
      <c r="A94" s="9">
        <v>90</v>
      </c>
      <c r="B94" s="8" t="s">
        <v>227</v>
      </c>
    </row>
    <row r="95" spans="1:2" ht="15" thickBot="1" x14ac:dyDescent="0.35">
      <c r="A95" s="9">
        <v>91</v>
      </c>
      <c r="B95" s="8" t="s">
        <v>229</v>
      </c>
    </row>
    <row r="96" spans="1:2" ht="15" thickBot="1" x14ac:dyDescent="0.35">
      <c r="A96" s="9">
        <v>92</v>
      </c>
      <c r="B96" s="8" t="s">
        <v>231</v>
      </c>
    </row>
    <row r="97" spans="1:2" ht="15" thickBot="1" x14ac:dyDescent="0.35">
      <c r="A97" s="9">
        <v>93</v>
      </c>
      <c r="B97" s="8" t="s">
        <v>233</v>
      </c>
    </row>
    <row r="98" spans="1:2" ht="15" thickBot="1" x14ac:dyDescent="0.35">
      <c r="A98" s="9">
        <v>94</v>
      </c>
      <c r="B98" s="8" t="s">
        <v>235</v>
      </c>
    </row>
    <row r="99" spans="1:2" ht="15" thickBot="1" x14ac:dyDescent="0.35">
      <c r="A99" s="9">
        <v>95</v>
      </c>
      <c r="B99" s="8" t="s">
        <v>237</v>
      </c>
    </row>
    <row r="100" spans="1:2" ht="15" thickBot="1" x14ac:dyDescent="0.35">
      <c r="A100" s="9">
        <v>96</v>
      </c>
      <c r="B100" s="8" t="s">
        <v>239</v>
      </c>
    </row>
    <row r="101" spans="1:2" ht="15" thickBot="1" x14ac:dyDescent="0.35">
      <c r="A101" s="9">
        <v>97</v>
      </c>
      <c r="B101" s="8" t="s">
        <v>241</v>
      </c>
    </row>
    <row r="102" spans="1:2" ht="15" thickBot="1" x14ac:dyDescent="0.35">
      <c r="A102" s="9">
        <v>98</v>
      </c>
      <c r="B102" s="8" t="s">
        <v>243</v>
      </c>
    </row>
    <row r="103" spans="1:2" ht="15" thickBot="1" x14ac:dyDescent="0.35">
      <c r="A103" s="9">
        <v>99</v>
      </c>
      <c r="B103" s="8" t="s">
        <v>245</v>
      </c>
    </row>
    <row r="104" spans="1:2" ht="15" thickBot="1" x14ac:dyDescent="0.35">
      <c r="A104" s="9">
        <v>100</v>
      </c>
      <c r="B104" s="8" t="s">
        <v>247</v>
      </c>
    </row>
    <row r="105" spans="1:2" ht="15" thickBot="1" x14ac:dyDescent="0.35">
      <c r="A105" s="9">
        <v>101</v>
      </c>
      <c r="B105" s="8" t="s">
        <v>55</v>
      </c>
    </row>
    <row r="106" spans="1:2" ht="15" thickBot="1" x14ac:dyDescent="0.35">
      <c r="A106" s="9">
        <v>102</v>
      </c>
      <c r="B106" s="8" t="s">
        <v>56</v>
      </c>
    </row>
    <row r="107" spans="1:2" ht="15" thickBot="1" x14ac:dyDescent="0.35">
      <c r="A107" s="9">
        <v>103</v>
      </c>
      <c r="B107" s="8" t="s">
        <v>45</v>
      </c>
    </row>
    <row r="108" spans="1:2" ht="15" thickBot="1" x14ac:dyDescent="0.35">
      <c r="A108" s="9">
        <v>104</v>
      </c>
      <c r="B108" s="8" t="s">
        <v>57</v>
      </c>
    </row>
    <row r="109" spans="1:2" ht="15" thickBot="1" x14ac:dyDescent="0.35">
      <c r="A109" s="9">
        <v>105</v>
      </c>
      <c r="B109" s="8" t="s">
        <v>58</v>
      </c>
    </row>
    <row r="110" spans="1:2" ht="15" thickBot="1" x14ac:dyDescent="0.35">
      <c r="A110" s="9">
        <v>106</v>
      </c>
      <c r="B110" s="8" t="s">
        <v>60</v>
      </c>
    </row>
    <row r="111" spans="1:2" ht="15" thickBot="1" x14ac:dyDescent="0.35">
      <c r="A111" s="9">
        <v>107</v>
      </c>
      <c r="B111" s="8" t="s">
        <v>62</v>
      </c>
    </row>
    <row r="112" spans="1:2" ht="15" thickBot="1" x14ac:dyDescent="0.35">
      <c r="A112" s="9">
        <v>108</v>
      </c>
      <c r="B112" s="8" t="s">
        <v>64</v>
      </c>
    </row>
    <row r="113" spans="1:2" ht="15" thickBot="1" x14ac:dyDescent="0.35">
      <c r="A113" s="9">
        <v>109</v>
      </c>
      <c r="B113" s="8" t="s">
        <v>66</v>
      </c>
    </row>
    <row r="114" spans="1:2" ht="15" thickBot="1" x14ac:dyDescent="0.35">
      <c r="A114" s="9">
        <v>110</v>
      </c>
      <c r="B114" s="8" t="s">
        <v>68</v>
      </c>
    </row>
    <row r="115" spans="1:2" ht="15" thickBot="1" x14ac:dyDescent="0.35">
      <c r="A115" s="9">
        <v>111</v>
      </c>
      <c r="B115" s="8" t="s">
        <v>70</v>
      </c>
    </row>
    <row r="116" spans="1:2" ht="15" thickBot="1" x14ac:dyDescent="0.35">
      <c r="A116" s="9">
        <v>112</v>
      </c>
      <c r="B116" s="8" t="s">
        <v>72</v>
      </c>
    </row>
    <row r="117" spans="1:2" ht="15" thickBot="1" x14ac:dyDescent="0.35">
      <c r="A117" s="9">
        <v>113</v>
      </c>
      <c r="B117" s="8" t="s">
        <v>74</v>
      </c>
    </row>
    <row r="118" spans="1:2" ht="15" thickBot="1" x14ac:dyDescent="0.35">
      <c r="A118" s="9">
        <v>114</v>
      </c>
      <c r="B118" s="8" t="s">
        <v>76</v>
      </c>
    </row>
    <row r="119" spans="1:2" ht="15" thickBot="1" x14ac:dyDescent="0.35">
      <c r="A119" s="9">
        <v>115</v>
      </c>
      <c r="B119" s="8" t="s">
        <v>78</v>
      </c>
    </row>
    <row r="120" spans="1:2" ht="15" thickBot="1" x14ac:dyDescent="0.35">
      <c r="A120" s="9">
        <v>116</v>
      </c>
      <c r="B120" s="8" t="s">
        <v>80</v>
      </c>
    </row>
    <row r="121" spans="1:2" ht="15" thickBot="1" x14ac:dyDescent="0.35">
      <c r="A121" s="9">
        <v>117</v>
      </c>
      <c r="B121" s="8" t="s">
        <v>82</v>
      </c>
    </row>
    <row r="122" spans="1:2" ht="15" thickBot="1" x14ac:dyDescent="0.35">
      <c r="A122" s="9">
        <v>118</v>
      </c>
      <c r="B122" s="8" t="s">
        <v>84</v>
      </c>
    </row>
    <row r="123" spans="1:2" ht="15" thickBot="1" x14ac:dyDescent="0.35">
      <c r="A123" s="9">
        <v>119</v>
      </c>
      <c r="B123" s="8" t="s">
        <v>86</v>
      </c>
    </row>
    <row r="124" spans="1:2" ht="15" thickBot="1" x14ac:dyDescent="0.35">
      <c r="A124" s="9">
        <v>120</v>
      </c>
      <c r="B124" s="8" t="s">
        <v>88</v>
      </c>
    </row>
    <row r="125" spans="1:2" ht="15" thickBot="1" x14ac:dyDescent="0.35">
      <c r="A125" s="9">
        <v>121</v>
      </c>
      <c r="B125" s="8" t="s">
        <v>90</v>
      </c>
    </row>
    <row r="126" spans="1:2" ht="15" thickBot="1" x14ac:dyDescent="0.35">
      <c r="A126" s="9">
        <v>122</v>
      </c>
      <c r="B126" s="8" t="s">
        <v>92</v>
      </c>
    </row>
    <row r="127" spans="1:2" ht="15" thickBot="1" x14ac:dyDescent="0.35">
      <c r="A127" s="9">
        <v>123</v>
      </c>
      <c r="B127" s="8" t="s">
        <v>94</v>
      </c>
    </row>
    <row r="128" spans="1:2" ht="15" thickBot="1" x14ac:dyDescent="0.35">
      <c r="A128" s="9">
        <v>124</v>
      </c>
      <c r="B128" s="8" t="s">
        <v>96</v>
      </c>
    </row>
    <row r="129" spans="1:2" ht="15" thickBot="1" x14ac:dyDescent="0.35">
      <c r="A129" s="9">
        <v>125</v>
      </c>
      <c r="B129" s="8" t="s">
        <v>98</v>
      </c>
    </row>
    <row r="130" spans="1:2" ht="15" thickBot="1" x14ac:dyDescent="0.35">
      <c r="A130" s="9">
        <v>126</v>
      </c>
      <c r="B130" s="8" t="s">
        <v>100</v>
      </c>
    </row>
    <row r="131" spans="1:2" ht="15" thickBot="1" x14ac:dyDescent="0.35">
      <c r="A131" s="9">
        <v>127</v>
      </c>
      <c r="B131" s="8" t="s">
        <v>102</v>
      </c>
    </row>
    <row r="132" spans="1:2" ht="15" thickBot="1" x14ac:dyDescent="0.35">
      <c r="A132" s="9">
        <v>128</v>
      </c>
      <c r="B132" s="8" t="s">
        <v>104</v>
      </c>
    </row>
    <row r="133" spans="1:2" ht="15" thickBot="1" x14ac:dyDescent="0.35">
      <c r="A133" s="9">
        <v>129</v>
      </c>
      <c r="B133" s="8" t="s">
        <v>106</v>
      </c>
    </row>
    <row r="134" spans="1:2" ht="15" thickBot="1" x14ac:dyDescent="0.35">
      <c r="A134" s="9">
        <v>130</v>
      </c>
      <c r="B134" s="8" t="s">
        <v>108</v>
      </c>
    </row>
    <row r="135" spans="1:2" ht="15" thickBot="1" x14ac:dyDescent="0.35">
      <c r="A135" s="9">
        <v>131</v>
      </c>
      <c r="B135" s="8" t="s">
        <v>110</v>
      </c>
    </row>
    <row r="136" spans="1:2" ht="15" thickBot="1" x14ac:dyDescent="0.35">
      <c r="A136" s="9">
        <v>132</v>
      </c>
      <c r="B136" s="8" t="s">
        <v>112</v>
      </c>
    </row>
    <row r="137" spans="1:2" ht="15" thickBot="1" x14ac:dyDescent="0.35">
      <c r="A137" s="9">
        <v>133</v>
      </c>
      <c r="B137" s="8" t="s">
        <v>114</v>
      </c>
    </row>
    <row r="138" spans="1:2" ht="15" thickBot="1" x14ac:dyDescent="0.35">
      <c r="A138" s="9">
        <v>134</v>
      </c>
      <c r="B138" s="8" t="s">
        <v>116</v>
      </c>
    </row>
    <row r="139" spans="1:2" ht="15" thickBot="1" x14ac:dyDescent="0.35">
      <c r="A139" s="9">
        <v>135</v>
      </c>
      <c r="B139" s="8" t="s">
        <v>118</v>
      </c>
    </row>
    <row r="140" spans="1:2" ht="15" thickBot="1" x14ac:dyDescent="0.35">
      <c r="A140" s="9">
        <v>136</v>
      </c>
      <c r="B140" s="8" t="s">
        <v>120</v>
      </c>
    </row>
    <row r="141" spans="1:2" ht="15" thickBot="1" x14ac:dyDescent="0.35">
      <c r="A141" s="9">
        <v>137</v>
      </c>
      <c r="B141" s="8" t="s">
        <v>122</v>
      </c>
    </row>
    <row r="142" spans="1:2" ht="15" thickBot="1" x14ac:dyDescent="0.35">
      <c r="A142" s="9">
        <v>138</v>
      </c>
      <c r="B142" s="8" t="s">
        <v>124</v>
      </c>
    </row>
    <row r="143" spans="1:2" ht="15" thickBot="1" x14ac:dyDescent="0.35">
      <c r="A143" s="9">
        <v>139</v>
      </c>
      <c r="B143" s="8" t="s">
        <v>126</v>
      </c>
    </row>
    <row r="144" spans="1:2" ht="15" thickBot="1" x14ac:dyDescent="0.35">
      <c r="A144" s="9">
        <v>140</v>
      </c>
      <c r="B144" s="8" t="s">
        <v>128</v>
      </c>
    </row>
    <row r="145" spans="1:2" ht="15" thickBot="1" x14ac:dyDescent="0.35">
      <c r="A145" s="9">
        <v>141</v>
      </c>
      <c r="B145" s="8" t="s">
        <v>130</v>
      </c>
    </row>
    <row r="146" spans="1:2" ht="15" thickBot="1" x14ac:dyDescent="0.35">
      <c r="A146" s="9">
        <v>142</v>
      </c>
      <c r="B146" s="8" t="s">
        <v>132</v>
      </c>
    </row>
    <row r="147" spans="1:2" ht="15" thickBot="1" x14ac:dyDescent="0.35">
      <c r="A147" s="9">
        <v>143</v>
      </c>
      <c r="B147" s="8" t="s">
        <v>134</v>
      </c>
    </row>
    <row r="148" spans="1:2" ht="15" thickBot="1" x14ac:dyDescent="0.35">
      <c r="A148" s="9">
        <v>144</v>
      </c>
      <c r="B148" s="8" t="s">
        <v>136</v>
      </c>
    </row>
    <row r="149" spans="1:2" ht="15" thickBot="1" x14ac:dyDescent="0.35">
      <c r="A149" s="9">
        <v>145</v>
      </c>
      <c r="B149" s="8" t="s">
        <v>138</v>
      </c>
    </row>
    <row r="150" spans="1:2" ht="15" thickBot="1" x14ac:dyDescent="0.35">
      <c r="A150" s="9">
        <v>146</v>
      </c>
      <c r="B150" s="8" t="s">
        <v>140</v>
      </c>
    </row>
    <row r="151" spans="1:2" ht="15" thickBot="1" x14ac:dyDescent="0.35">
      <c r="A151" s="9">
        <v>147</v>
      </c>
      <c r="B151" s="8" t="s">
        <v>142</v>
      </c>
    </row>
    <row r="152" spans="1:2" ht="15" thickBot="1" x14ac:dyDescent="0.35">
      <c r="A152" s="9">
        <v>148</v>
      </c>
      <c r="B152" s="8" t="s">
        <v>144</v>
      </c>
    </row>
    <row r="153" spans="1:2" ht="15" thickBot="1" x14ac:dyDescent="0.35">
      <c r="A153" s="9">
        <v>149</v>
      </c>
      <c r="B153" s="8" t="s">
        <v>146</v>
      </c>
    </row>
    <row r="154" spans="1:2" ht="15" thickBot="1" x14ac:dyDescent="0.35">
      <c r="A154" s="9">
        <v>150</v>
      </c>
      <c r="B154" s="8" t="s">
        <v>148</v>
      </c>
    </row>
    <row r="155" spans="1:2" ht="15" thickBot="1" x14ac:dyDescent="0.35">
      <c r="A155" s="9">
        <v>151</v>
      </c>
      <c r="B155" s="8" t="s">
        <v>150</v>
      </c>
    </row>
    <row r="156" spans="1:2" ht="15" thickBot="1" x14ac:dyDescent="0.35">
      <c r="A156" s="9">
        <v>152</v>
      </c>
      <c r="B156" s="8" t="s">
        <v>152</v>
      </c>
    </row>
    <row r="157" spans="1:2" ht="15" thickBot="1" x14ac:dyDescent="0.35">
      <c r="A157" s="9">
        <v>153</v>
      </c>
      <c r="B157" s="8" t="s">
        <v>154</v>
      </c>
    </row>
    <row r="158" spans="1:2" ht="15" thickBot="1" x14ac:dyDescent="0.35">
      <c r="A158" s="9">
        <v>154</v>
      </c>
      <c r="B158" s="8" t="s">
        <v>156</v>
      </c>
    </row>
    <row r="159" spans="1:2" ht="15" thickBot="1" x14ac:dyDescent="0.35">
      <c r="A159" s="9">
        <v>155</v>
      </c>
      <c r="B159" s="8" t="s">
        <v>158</v>
      </c>
    </row>
    <row r="160" spans="1:2" ht="15" thickBot="1" x14ac:dyDescent="0.35">
      <c r="A160" s="9">
        <v>156</v>
      </c>
      <c r="B160" s="8" t="s">
        <v>160</v>
      </c>
    </row>
    <row r="161" spans="1:2" ht="15" thickBot="1" x14ac:dyDescent="0.35">
      <c r="A161" s="9">
        <v>157</v>
      </c>
      <c r="B161" s="8" t="s">
        <v>162</v>
      </c>
    </row>
    <row r="162" spans="1:2" ht="15" thickBot="1" x14ac:dyDescent="0.35">
      <c r="A162" s="9">
        <v>158</v>
      </c>
      <c r="B162" s="8" t="s">
        <v>164</v>
      </c>
    </row>
    <row r="163" spans="1:2" ht="15" thickBot="1" x14ac:dyDescent="0.35">
      <c r="A163" s="9">
        <v>159</v>
      </c>
      <c r="B163" s="8" t="s">
        <v>166</v>
      </c>
    </row>
    <row r="164" spans="1:2" ht="15" thickBot="1" x14ac:dyDescent="0.35">
      <c r="A164" s="9">
        <v>160</v>
      </c>
      <c r="B164" s="8" t="s">
        <v>168</v>
      </c>
    </row>
    <row r="165" spans="1:2" ht="15" thickBot="1" x14ac:dyDescent="0.35">
      <c r="A165" s="9">
        <v>161</v>
      </c>
      <c r="B165" s="8" t="s">
        <v>170</v>
      </c>
    </row>
    <row r="166" spans="1:2" ht="15" thickBot="1" x14ac:dyDescent="0.35">
      <c r="A166" s="9">
        <v>162</v>
      </c>
      <c r="B166" s="8" t="s">
        <v>172</v>
      </c>
    </row>
    <row r="167" spans="1:2" ht="15" thickBot="1" x14ac:dyDescent="0.35">
      <c r="A167" s="9">
        <v>163</v>
      </c>
      <c r="B167" s="8" t="s">
        <v>174</v>
      </c>
    </row>
    <row r="168" spans="1:2" ht="15" thickBot="1" x14ac:dyDescent="0.35">
      <c r="A168" s="9">
        <v>164</v>
      </c>
      <c r="B168" s="8" t="s">
        <v>176</v>
      </c>
    </row>
    <row r="169" spans="1:2" ht="15" thickBot="1" x14ac:dyDescent="0.35">
      <c r="A169" s="9">
        <v>165</v>
      </c>
      <c r="B169" s="8" t="s">
        <v>178</v>
      </c>
    </row>
    <row r="170" spans="1:2" ht="15" thickBot="1" x14ac:dyDescent="0.35">
      <c r="A170" s="9">
        <v>166</v>
      </c>
      <c r="B170" s="8" t="s">
        <v>180</v>
      </c>
    </row>
    <row r="171" spans="1:2" ht="15" thickBot="1" x14ac:dyDescent="0.35">
      <c r="A171" s="9">
        <v>167</v>
      </c>
      <c r="B171" s="8" t="s">
        <v>182</v>
      </c>
    </row>
    <row r="172" spans="1:2" ht="15" thickBot="1" x14ac:dyDescent="0.35">
      <c r="A172" s="9">
        <v>168</v>
      </c>
      <c r="B172" s="8" t="s">
        <v>184</v>
      </c>
    </row>
    <row r="173" spans="1:2" ht="15" thickBot="1" x14ac:dyDescent="0.35">
      <c r="A173" s="9">
        <v>169</v>
      </c>
      <c r="B173" s="8" t="s">
        <v>186</v>
      </c>
    </row>
    <row r="174" spans="1:2" ht="15" thickBot="1" x14ac:dyDescent="0.35">
      <c r="A174" s="9">
        <v>170</v>
      </c>
      <c r="B174" s="8" t="s">
        <v>188</v>
      </c>
    </row>
    <row r="175" spans="1:2" ht="15" thickBot="1" x14ac:dyDescent="0.35">
      <c r="A175" s="9">
        <v>171</v>
      </c>
      <c r="B175" s="8" t="s">
        <v>190</v>
      </c>
    </row>
    <row r="176" spans="1:2" ht="15" thickBot="1" x14ac:dyDescent="0.35">
      <c r="A176" s="9">
        <v>172</v>
      </c>
      <c r="B176" s="8" t="s">
        <v>192</v>
      </c>
    </row>
    <row r="177" spans="1:2" ht="15" thickBot="1" x14ac:dyDescent="0.35">
      <c r="A177" s="9">
        <v>173</v>
      </c>
      <c r="B177" s="8" t="s">
        <v>194</v>
      </c>
    </row>
    <row r="178" spans="1:2" ht="15" thickBot="1" x14ac:dyDescent="0.35">
      <c r="A178" s="9">
        <v>174</v>
      </c>
      <c r="B178" s="8" t="s">
        <v>196</v>
      </c>
    </row>
    <row r="179" spans="1:2" ht="15" thickBot="1" x14ac:dyDescent="0.35">
      <c r="A179" s="9">
        <v>175</v>
      </c>
      <c r="B179" s="8" t="s">
        <v>198</v>
      </c>
    </row>
    <row r="180" spans="1:2" ht="15" thickBot="1" x14ac:dyDescent="0.35">
      <c r="A180" s="9">
        <v>176</v>
      </c>
      <c r="B180" s="8" t="s">
        <v>200</v>
      </c>
    </row>
    <row r="181" spans="1:2" ht="15" thickBot="1" x14ac:dyDescent="0.35">
      <c r="A181" s="9">
        <v>177</v>
      </c>
      <c r="B181" s="8" t="s">
        <v>202</v>
      </c>
    </row>
    <row r="182" spans="1:2" ht="15" thickBot="1" x14ac:dyDescent="0.35">
      <c r="A182" s="9">
        <v>178</v>
      </c>
      <c r="B182" s="8" t="s">
        <v>204</v>
      </c>
    </row>
    <row r="183" spans="1:2" ht="15" thickBot="1" x14ac:dyDescent="0.35">
      <c r="A183" s="9">
        <v>179</v>
      </c>
      <c r="B183" s="8" t="s">
        <v>206</v>
      </c>
    </row>
    <row r="184" spans="1:2" ht="15" thickBot="1" x14ac:dyDescent="0.35">
      <c r="A184" s="9">
        <v>180</v>
      </c>
      <c r="B184" s="8" t="s">
        <v>208</v>
      </c>
    </row>
    <row r="185" spans="1:2" ht="15" thickBot="1" x14ac:dyDescent="0.35">
      <c r="A185" s="9">
        <v>181</v>
      </c>
      <c r="B185" s="8" t="s">
        <v>210</v>
      </c>
    </row>
    <row r="186" spans="1:2" ht="15" thickBot="1" x14ac:dyDescent="0.35">
      <c r="A186" s="9">
        <v>182</v>
      </c>
      <c r="B186" s="8" t="s">
        <v>212</v>
      </c>
    </row>
    <row r="187" spans="1:2" ht="15" thickBot="1" x14ac:dyDescent="0.35">
      <c r="A187" s="9">
        <v>183</v>
      </c>
      <c r="B187" s="8" t="s">
        <v>214</v>
      </c>
    </row>
    <row r="188" spans="1:2" ht="15" thickBot="1" x14ac:dyDescent="0.35">
      <c r="A188" s="9">
        <v>184</v>
      </c>
      <c r="B188" s="8" t="s">
        <v>216</v>
      </c>
    </row>
    <row r="189" spans="1:2" ht="15" thickBot="1" x14ac:dyDescent="0.35">
      <c r="A189" s="9">
        <v>185</v>
      </c>
      <c r="B189" s="8" t="s">
        <v>218</v>
      </c>
    </row>
    <row r="190" spans="1:2" ht="15" thickBot="1" x14ac:dyDescent="0.35">
      <c r="A190" s="9">
        <v>186</v>
      </c>
      <c r="B190" s="8" t="s">
        <v>220</v>
      </c>
    </row>
    <row r="191" spans="1:2" ht="15" thickBot="1" x14ac:dyDescent="0.35">
      <c r="A191" s="9">
        <v>187</v>
      </c>
      <c r="B191" s="8" t="s">
        <v>222</v>
      </c>
    </row>
    <row r="192" spans="1:2" ht="15" thickBot="1" x14ac:dyDescent="0.35">
      <c r="A192" s="9">
        <v>188</v>
      </c>
      <c r="B192" s="8" t="s">
        <v>224</v>
      </c>
    </row>
    <row r="193" spans="1:2" ht="15" thickBot="1" x14ac:dyDescent="0.35">
      <c r="A193" s="9">
        <v>189</v>
      </c>
      <c r="B193" s="85" t="s">
        <v>226</v>
      </c>
    </row>
    <row r="194" spans="1:2" ht="15" thickBot="1" x14ac:dyDescent="0.35">
      <c r="A194" s="9">
        <v>190</v>
      </c>
      <c r="B194" s="8" t="s">
        <v>228</v>
      </c>
    </row>
    <row r="195" spans="1:2" ht="15" thickBot="1" x14ac:dyDescent="0.35">
      <c r="A195" s="9">
        <v>191</v>
      </c>
      <c r="B195" s="8" t="s">
        <v>230</v>
      </c>
    </row>
    <row r="196" spans="1:2" ht="15" thickBot="1" x14ac:dyDescent="0.35">
      <c r="A196" s="9">
        <v>192</v>
      </c>
      <c r="B196" s="8" t="s">
        <v>232</v>
      </c>
    </row>
    <row r="197" spans="1:2" ht="15" thickBot="1" x14ac:dyDescent="0.35">
      <c r="A197" s="9">
        <v>193</v>
      </c>
      <c r="B197" s="8" t="s">
        <v>234</v>
      </c>
    </row>
    <row r="198" spans="1:2" ht="15" thickBot="1" x14ac:dyDescent="0.35">
      <c r="A198" s="9">
        <v>194</v>
      </c>
      <c r="B198" s="8" t="s">
        <v>236</v>
      </c>
    </row>
    <row r="199" spans="1:2" ht="15" thickBot="1" x14ac:dyDescent="0.35">
      <c r="A199" s="9">
        <v>195</v>
      </c>
      <c r="B199" s="8" t="s">
        <v>238</v>
      </c>
    </row>
    <row r="200" spans="1:2" ht="15" thickBot="1" x14ac:dyDescent="0.35">
      <c r="A200" s="9">
        <v>196</v>
      </c>
      <c r="B200" s="8" t="s">
        <v>240</v>
      </c>
    </row>
    <row r="201" spans="1:2" ht="15" thickBot="1" x14ac:dyDescent="0.35">
      <c r="A201" s="9">
        <v>197</v>
      </c>
      <c r="B201" s="8" t="s">
        <v>242</v>
      </c>
    </row>
    <row r="202" spans="1:2" ht="15" thickBot="1" x14ac:dyDescent="0.35">
      <c r="A202" s="9">
        <v>198</v>
      </c>
      <c r="B202" s="8" t="s">
        <v>244</v>
      </c>
    </row>
    <row r="203" spans="1:2" ht="15" thickBot="1" x14ac:dyDescent="0.35">
      <c r="A203" s="9">
        <v>199</v>
      </c>
      <c r="B203" s="8" t="s">
        <v>246</v>
      </c>
    </row>
    <row r="204" spans="1:2" ht="15" thickBot="1" x14ac:dyDescent="0.35">
      <c r="A204" s="9">
        <v>200</v>
      </c>
      <c r="B204" s="8" t="s">
        <v>248</v>
      </c>
    </row>
  </sheetData>
  <mergeCells count="2">
    <mergeCell ref="A3:C3"/>
    <mergeCell ref="D3:F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FAD4-86D8-48CC-B2C5-CCA7A19CCC51}">
  <sheetPr codeName="Tabelle35">
    <tabColor theme="7" tint="0.79998168889431442"/>
  </sheetPr>
  <dimension ref="A1:M19"/>
  <sheetViews>
    <sheetView zoomScale="130" zoomScaleNormal="130" workbookViewId="0">
      <selection activeCell="A2" sqref="A2:C3"/>
    </sheetView>
  </sheetViews>
  <sheetFormatPr baseColWidth="10" defaultRowHeight="14.4" x14ac:dyDescent="0.3"/>
  <cols>
    <col min="3" max="3" width="11.21875" bestFit="1" customWidth="1"/>
  </cols>
  <sheetData>
    <row r="1" spans="1:13" ht="28.5" customHeight="1" x14ac:dyDescent="0.3">
      <c r="A1" s="69" t="s">
        <v>429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3">
      <c r="A2" s="169" t="s">
        <v>545</v>
      </c>
      <c r="B2" s="170"/>
      <c r="C2" s="171"/>
    </row>
    <row r="3" spans="1:13" x14ac:dyDescent="0.3">
      <c r="A3" s="172"/>
      <c r="B3" s="173"/>
      <c r="C3" s="174"/>
    </row>
    <row r="6" spans="1:13" x14ac:dyDescent="0.3">
      <c r="B6" s="23">
        <v>0.27720937488432373</v>
      </c>
      <c r="C6" s="23">
        <v>0.68865968891910145</v>
      </c>
      <c r="D6" s="23">
        <v>0.15642449675293846</v>
      </c>
      <c r="E6" s="23">
        <v>0.13568987825093803</v>
      </c>
      <c r="F6" s="23">
        <v>0.27233247580395292</v>
      </c>
      <c r="G6" s="23">
        <v>0.22956276049389757</v>
      </c>
      <c r="H6" s="23">
        <v>0.81664160151594478</v>
      </c>
    </row>
    <row r="7" spans="1:13" x14ac:dyDescent="0.3">
      <c r="B7" s="23">
        <v>0.110516784734535</v>
      </c>
      <c r="C7" s="23">
        <v>0.78154105781881988</v>
      </c>
      <c r="D7" s="23">
        <v>0.78274997097320409</v>
      </c>
      <c r="E7" s="23">
        <v>0.38560807046958578</v>
      </c>
      <c r="F7" s="23">
        <v>0.15642449675293846</v>
      </c>
      <c r="G7" s="23">
        <v>0.22131840838827144</v>
      </c>
      <c r="H7" s="23">
        <v>0.61301840406945429</v>
      </c>
    </row>
    <row r="8" spans="1:13" x14ac:dyDescent="0.3">
      <c r="B8" s="23">
        <v>0.15642449675293846</v>
      </c>
      <c r="C8" s="23">
        <v>9.8733999999999996E-4</v>
      </c>
      <c r="D8" s="23">
        <v>9.8766999999999995E-4</v>
      </c>
      <c r="E8" s="23">
        <v>0.67747610826389826</v>
      </c>
      <c r="F8" s="23">
        <v>0.39528698394272765</v>
      </c>
      <c r="G8" s="23">
        <v>0.91225200151923558</v>
      </c>
      <c r="H8" s="23">
        <v>0.15868530951727777</v>
      </c>
    </row>
    <row r="9" spans="1:13" x14ac:dyDescent="0.3">
      <c r="B9" s="23">
        <v>0.35513498324823012</v>
      </c>
      <c r="C9" s="23">
        <v>6.7876899999999999E-3</v>
      </c>
      <c r="D9" s="23">
        <v>6.7876899999999999E-3</v>
      </c>
      <c r="E9" s="23">
        <v>0.89272723224439043</v>
      </c>
      <c r="F9" s="23">
        <v>0.15642449675293846</v>
      </c>
      <c r="G9" s="23">
        <v>0.93208506851687722</v>
      </c>
      <c r="H9" s="23">
        <v>0.68834356572644317</v>
      </c>
    </row>
    <row r="10" spans="1:13" x14ac:dyDescent="0.3">
      <c r="B10" s="23">
        <v>9.6525255230409002E-2</v>
      </c>
      <c r="C10" s="23">
        <v>1.2587599999999999E-2</v>
      </c>
      <c r="D10" s="23">
        <v>0.59024150339229031</v>
      </c>
      <c r="E10" s="23">
        <v>0.15642449675293846</v>
      </c>
      <c r="F10" s="23">
        <v>0.36815931472074437</v>
      </c>
      <c r="G10" s="23">
        <v>0.92676139462782126</v>
      </c>
      <c r="H10" s="23">
        <v>0.78307401958422973</v>
      </c>
    </row>
    <row r="11" spans="1:13" x14ac:dyDescent="0.3">
      <c r="B11" s="23">
        <v>0.82401523771955565</v>
      </c>
      <c r="C11" s="23">
        <v>1.838712E-2</v>
      </c>
      <c r="D11" s="23">
        <v>0.44568677075212204</v>
      </c>
      <c r="E11" s="23">
        <v>0.94865367043930682</v>
      </c>
      <c r="F11" s="23">
        <v>6.0354685622483473E-2</v>
      </c>
      <c r="G11" s="23">
        <v>0.87915851732268935</v>
      </c>
      <c r="H11" s="23">
        <v>0.16657163399450836</v>
      </c>
    </row>
    <row r="12" spans="1:13" x14ac:dyDescent="0.3">
      <c r="B12" s="23">
        <v>0.66362007961176683</v>
      </c>
      <c r="C12" s="23">
        <v>2.4187690000000001E-2</v>
      </c>
      <c r="D12" s="23">
        <v>2.4187670000000001E-2</v>
      </c>
      <c r="E12" s="23">
        <v>0.46622688595016815</v>
      </c>
      <c r="F12" s="23">
        <v>0.84327357176564965</v>
      </c>
      <c r="G12" s="23">
        <v>0.30035786668518971</v>
      </c>
      <c r="H12" s="23">
        <v>0.91904644005350244</v>
      </c>
    </row>
    <row r="13" spans="1:13" x14ac:dyDescent="0.3">
      <c r="B13" s="23">
        <v>0.32049899713329211</v>
      </c>
      <c r="C13" s="23">
        <v>2.9987449999999999E-2</v>
      </c>
      <c r="D13" s="23">
        <v>2.9987690000000001E-2</v>
      </c>
      <c r="E13" s="23">
        <v>0.30860579155103185</v>
      </c>
      <c r="F13" s="23">
        <v>0.67698419727380188</v>
      </c>
      <c r="G13" s="23">
        <v>0.15642449675293846</v>
      </c>
      <c r="H13" s="23">
        <v>0.4864095936341768</v>
      </c>
    </row>
    <row r="14" spans="1:13" x14ac:dyDescent="0.3">
      <c r="B14" s="23">
        <v>0.64559754191051455</v>
      </c>
      <c r="C14" s="23">
        <v>3.5787649999999997E-2</v>
      </c>
      <c r="D14" s="23">
        <v>0.71399822992811834</v>
      </c>
      <c r="E14" s="23">
        <v>0.29200445303262246</v>
      </c>
      <c r="F14" s="23">
        <v>0.75119934740104011</v>
      </c>
      <c r="G14" s="23">
        <v>0.6814106191705197</v>
      </c>
      <c r="H14" s="23">
        <v>0.87741986693317342</v>
      </c>
    </row>
    <row r="15" spans="1:13" x14ac:dyDescent="0.3">
      <c r="B15" s="23">
        <v>0.97069804428053541</v>
      </c>
      <c r="C15" s="23">
        <v>4.1587689999999997E-2</v>
      </c>
      <c r="D15" s="23">
        <v>0.1207929689496573</v>
      </c>
      <c r="E15" s="23">
        <v>0.15642449675293846</v>
      </c>
      <c r="F15" s="23">
        <v>0.81140074469211021</v>
      </c>
      <c r="G15" s="23">
        <v>0.52687674767330628</v>
      </c>
      <c r="H15" s="23">
        <v>0.15973194259427959</v>
      </c>
    </row>
    <row r="16" spans="1:13" x14ac:dyDescent="0.3">
      <c r="B16" s="23">
        <v>0.20783735207847198</v>
      </c>
      <c r="C16" s="23">
        <v>4.7387690000000003E-2</v>
      </c>
      <c r="D16" s="23">
        <v>4.7387640000000002E-2</v>
      </c>
      <c r="E16" s="23">
        <v>0.43680039341182508</v>
      </c>
      <c r="F16" s="23">
        <v>0.11020768991146535</v>
      </c>
      <c r="G16" s="23">
        <v>0.15642449675293846</v>
      </c>
      <c r="H16" s="23">
        <v>0.41649281414477268</v>
      </c>
    </row>
    <row r="17" spans="2:8" x14ac:dyDescent="0.3">
      <c r="B17" s="23">
        <v>0.24212233396968275</v>
      </c>
      <c r="C17" s="23">
        <v>5.3187669999999999E-2</v>
      </c>
      <c r="D17" s="23">
        <v>5.3187230000000002E-2</v>
      </c>
      <c r="E17" s="23">
        <v>0.54101303243712462</v>
      </c>
      <c r="F17" s="23">
        <v>0.77715551083180856</v>
      </c>
      <c r="G17" s="23">
        <v>0.28826828116026693</v>
      </c>
      <c r="H17" s="23">
        <v>0.1863600481310389</v>
      </c>
    </row>
    <row r="18" spans="2:8" x14ac:dyDescent="0.3">
      <c r="B18" s="23">
        <v>0.26383583350018069</v>
      </c>
      <c r="C18" s="23">
        <v>0.70958290134702151</v>
      </c>
      <c r="D18" s="23">
        <v>0.85308869010878019</v>
      </c>
      <c r="E18" s="23">
        <v>0.68066032674085597</v>
      </c>
      <c r="F18" s="23">
        <v>0.41850851971853342</v>
      </c>
      <c r="G18" s="23">
        <v>0.19522992113089022</v>
      </c>
      <c r="H18" s="23">
        <v>0.98248754653346637</v>
      </c>
    </row>
    <row r="19" spans="2:8" x14ac:dyDescent="0.3">
      <c r="B19" s="23">
        <v>0.38426560010748034</v>
      </c>
      <c r="C19" s="23">
        <v>0.53034841396583254</v>
      </c>
      <c r="D19" s="23">
        <v>0.88433441757562381</v>
      </c>
      <c r="E19" s="23">
        <v>0.74013903574026141</v>
      </c>
      <c r="F19" s="23">
        <v>0.4323617365265261</v>
      </c>
      <c r="G19" s="23">
        <v>0.26997717352408557</v>
      </c>
      <c r="H19" s="23">
        <v>0.15642449675293846</v>
      </c>
    </row>
  </sheetData>
  <mergeCells count="1">
    <mergeCell ref="A2:C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19B8-6D77-47CF-8AE3-9E6A431A3B13}">
  <sheetPr codeName="Tabelle36">
    <tabColor theme="5"/>
  </sheetPr>
  <dimension ref="A1:M19"/>
  <sheetViews>
    <sheetView zoomScale="130" zoomScaleNormal="130" workbookViewId="0">
      <selection activeCell="A2" sqref="A2:C3"/>
    </sheetView>
  </sheetViews>
  <sheetFormatPr baseColWidth="10" defaultRowHeight="14.4" x14ac:dyDescent="0.3"/>
  <cols>
    <col min="3" max="3" width="11.21875" bestFit="1" customWidth="1"/>
  </cols>
  <sheetData>
    <row r="1" spans="1:13" ht="28.5" customHeight="1" x14ac:dyDescent="0.3">
      <c r="A1" s="69" t="s">
        <v>429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3">
      <c r="A2" s="163" t="s">
        <v>544</v>
      </c>
      <c r="B2" s="164"/>
      <c r="C2" s="1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3">
      <c r="A3" s="166"/>
      <c r="B3" s="167"/>
      <c r="C3" s="168"/>
    </row>
    <row r="6" spans="1:13" x14ac:dyDescent="0.3">
      <c r="B6" s="23">
        <v>0.27720937488432373</v>
      </c>
      <c r="C6" s="23">
        <v>0.68865968891910145</v>
      </c>
      <c r="D6" s="23">
        <v>0.15642449675293846</v>
      </c>
      <c r="E6" s="23">
        <v>0.13568987825093803</v>
      </c>
      <c r="F6" s="23">
        <v>0.27233247580395292</v>
      </c>
      <c r="G6" s="23">
        <v>0.22956276049389757</v>
      </c>
      <c r="H6" s="23">
        <v>0.81664160151594478</v>
      </c>
    </row>
    <row r="7" spans="1:13" x14ac:dyDescent="0.3">
      <c r="B7" s="23">
        <v>0.110516784734535</v>
      </c>
      <c r="C7" s="23">
        <v>0.78154105781881988</v>
      </c>
      <c r="D7" s="23">
        <v>0.78274997097320409</v>
      </c>
      <c r="E7" s="23">
        <v>0.38560807046958578</v>
      </c>
      <c r="F7" s="23">
        <v>0.15642449675293846</v>
      </c>
      <c r="G7" s="23">
        <v>0.22131840838827144</v>
      </c>
      <c r="H7" s="23">
        <v>0.61301840406945429</v>
      </c>
    </row>
    <row r="8" spans="1:13" x14ac:dyDescent="0.3">
      <c r="B8" s="23">
        <v>0.15642449675293846</v>
      </c>
      <c r="C8" s="23">
        <v>9.8733999999999996E-4</v>
      </c>
      <c r="D8" s="23">
        <v>9.8766999999999995E-4</v>
      </c>
      <c r="E8" s="23">
        <v>0.67747610826389826</v>
      </c>
      <c r="F8" s="23">
        <v>0.39528698394272765</v>
      </c>
      <c r="G8" s="23">
        <v>0.91225200151923558</v>
      </c>
      <c r="H8" s="23">
        <v>0.15868530951727777</v>
      </c>
    </row>
    <row r="9" spans="1:13" x14ac:dyDescent="0.3">
      <c r="B9" s="23">
        <v>0.35513498324823012</v>
      </c>
      <c r="C9" s="23">
        <v>6.7876899999999999E-3</v>
      </c>
      <c r="D9" s="23">
        <v>6.7876899999999999E-3</v>
      </c>
      <c r="E9" s="23">
        <v>0.89272723224439043</v>
      </c>
      <c r="F9" s="23">
        <v>0.15642449675293846</v>
      </c>
      <c r="G9" s="23">
        <v>0.93208506851687722</v>
      </c>
      <c r="H9" s="23">
        <v>0.68834356572644317</v>
      </c>
    </row>
    <row r="10" spans="1:13" x14ac:dyDescent="0.3">
      <c r="B10" s="23">
        <v>9.6525255230409002E-2</v>
      </c>
      <c r="C10" s="23">
        <v>1.2587599999999999E-2</v>
      </c>
      <c r="D10" s="23">
        <v>0.59024150339229031</v>
      </c>
      <c r="E10" s="23">
        <v>0.15642449675293846</v>
      </c>
      <c r="F10" s="23">
        <v>0.36815931472074437</v>
      </c>
      <c r="G10" s="23">
        <v>0.92676139462782126</v>
      </c>
      <c r="H10" s="23">
        <v>0.78307401958422973</v>
      </c>
    </row>
    <row r="11" spans="1:13" x14ac:dyDescent="0.3">
      <c r="B11" s="23">
        <v>0.82401523771955565</v>
      </c>
      <c r="C11" s="23">
        <v>1.838712E-2</v>
      </c>
      <c r="D11" s="23">
        <v>0.44568677075212204</v>
      </c>
      <c r="E11" s="23">
        <v>0.94865367043930682</v>
      </c>
      <c r="F11" s="23">
        <v>6.0354685622483473E-2</v>
      </c>
      <c r="G11" s="23">
        <v>0.87915851732268935</v>
      </c>
      <c r="H11" s="23">
        <v>0.16657163399450836</v>
      </c>
    </row>
    <row r="12" spans="1:13" x14ac:dyDescent="0.3">
      <c r="B12" s="23">
        <v>0.66362007961176683</v>
      </c>
      <c r="C12" s="23">
        <v>2.4187690000000001E-2</v>
      </c>
      <c r="D12" s="23">
        <v>2.4187670000000001E-2</v>
      </c>
      <c r="E12" s="23">
        <v>0.46622688595016815</v>
      </c>
      <c r="F12" s="23">
        <v>0.84327357176564965</v>
      </c>
      <c r="G12" s="23">
        <v>0.30035786668518971</v>
      </c>
      <c r="H12" s="23">
        <v>0.91904644005350244</v>
      </c>
    </row>
    <row r="13" spans="1:13" x14ac:dyDescent="0.3">
      <c r="B13" s="23">
        <v>0.32049899713329211</v>
      </c>
      <c r="C13" s="23">
        <v>2.9987449999999999E-2</v>
      </c>
      <c r="D13" s="23">
        <v>2.9987690000000001E-2</v>
      </c>
      <c r="E13" s="23">
        <v>0.30860579155103185</v>
      </c>
      <c r="F13" s="23">
        <v>0.67698419727380188</v>
      </c>
      <c r="G13" s="23">
        <v>0.15642449675293846</v>
      </c>
      <c r="H13" s="23">
        <v>0.4864095936341768</v>
      </c>
    </row>
    <row r="14" spans="1:13" x14ac:dyDescent="0.3">
      <c r="B14" s="23">
        <v>0.64559754191051455</v>
      </c>
      <c r="C14" s="23">
        <v>3.5787649999999997E-2</v>
      </c>
      <c r="D14" s="23">
        <v>0.71399822992811834</v>
      </c>
      <c r="E14" s="23">
        <v>0.29200445303262246</v>
      </c>
      <c r="F14" s="23">
        <v>0.75119934740104011</v>
      </c>
      <c r="G14" s="23">
        <v>0.6814106191705197</v>
      </c>
      <c r="H14" s="23">
        <v>0.87741986693317342</v>
      </c>
    </row>
    <row r="15" spans="1:13" x14ac:dyDescent="0.3">
      <c r="B15" s="23">
        <v>0.97069804428053541</v>
      </c>
      <c r="C15" s="23">
        <v>4.1587689999999997E-2</v>
      </c>
      <c r="D15" s="23">
        <v>0.1207929689496573</v>
      </c>
      <c r="E15" s="23">
        <v>0.15642449675293846</v>
      </c>
      <c r="F15" s="23">
        <v>0.81140074469211021</v>
      </c>
      <c r="G15" s="23">
        <v>0.52687674767330628</v>
      </c>
      <c r="H15" s="23">
        <v>0.15973194259427959</v>
      </c>
    </row>
    <row r="16" spans="1:13" x14ac:dyDescent="0.3">
      <c r="B16" s="23">
        <v>0.20783735207847198</v>
      </c>
      <c r="C16" s="23">
        <v>4.7387690000000003E-2</v>
      </c>
      <c r="D16" s="23">
        <v>4.7387640000000002E-2</v>
      </c>
      <c r="E16" s="23">
        <v>0.43680039341182508</v>
      </c>
      <c r="F16" s="23">
        <v>0.11020768991146535</v>
      </c>
      <c r="G16" s="23">
        <v>0.15642449675293846</v>
      </c>
      <c r="H16" s="23">
        <v>0.41649281414477268</v>
      </c>
    </row>
    <row r="17" spans="2:8" x14ac:dyDescent="0.3">
      <c r="B17" s="23">
        <v>0.24212233396968275</v>
      </c>
      <c r="C17" s="23">
        <v>5.3187669999999999E-2</v>
      </c>
      <c r="D17" s="23">
        <v>5.3187230000000002E-2</v>
      </c>
      <c r="E17" s="23">
        <v>0.54101303243712462</v>
      </c>
      <c r="F17" s="23">
        <v>0.77715551083180856</v>
      </c>
      <c r="G17" s="23">
        <v>0.28826828116026693</v>
      </c>
      <c r="H17" s="23">
        <v>0.1863600481310389</v>
      </c>
    </row>
    <row r="18" spans="2:8" x14ac:dyDescent="0.3">
      <c r="B18" s="23">
        <v>0.26383583350018069</v>
      </c>
      <c r="C18" s="23">
        <v>0.70958290134702151</v>
      </c>
      <c r="D18" s="23">
        <v>0.85308869010878019</v>
      </c>
      <c r="E18" s="23">
        <v>0.68066032674085597</v>
      </c>
      <c r="F18" s="23">
        <v>0.41850851971853342</v>
      </c>
      <c r="G18" s="23">
        <v>0.19522992113089022</v>
      </c>
      <c r="H18" s="23">
        <v>0.98248754653346637</v>
      </c>
    </row>
    <row r="19" spans="2:8" x14ac:dyDescent="0.3">
      <c r="B19" s="23">
        <v>0.38426560010748034</v>
      </c>
      <c r="C19" s="23">
        <v>0.53034841396583254</v>
      </c>
      <c r="D19" s="23">
        <v>0.88433441757562381</v>
      </c>
      <c r="E19" s="23">
        <v>0.74013903574026141</v>
      </c>
      <c r="F19" s="23">
        <v>0.4323617365265261</v>
      </c>
      <c r="G19" s="23">
        <v>0.26997717352408557</v>
      </c>
      <c r="H19" s="23">
        <v>0.15642449675293846</v>
      </c>
    </row>
  </sheetData>
  <mergeCells count="1">
    <mergeCell ref="A2:C3"/>
  </mergeCells>
  <conditionalFormatting sqref="B6:H19">
    <cfRule type="cellIs" dxfId="0" priority="1" operator="lessThan">
      <formula>0.06</formula>
    </cfRule>
  </conditionalFormatting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1C7B-4FCA-4B65-B0B4-22F7FF35A192}">
  <sheetPr codeName="Tabelle37">
    <tabColor theme="7" tint="0.79998168889431442"/>
  </sheetPr>
  <dimension ref="A1:H6"/>
  <sheetViews>
    <sheetView zoomScale="205" zoomScaleNormal="205" workbookViewId="0">
      <selection activeCell="B4" sqref="B4"/>
    </sheetView>
  </sheetViews>
  <sheetFormatPr baseColWidth="10" defaultRowHeight="14.4" x14ac:dyDescent="0.3"/>
  <cols>
    <col min="2" max="2" width="26.77734375" customWidth="1"/>
    <col min="5" max="5" width="0" hidden="1" customWidth="1"/>
  </cols>
  <sheetData>
    <row r="1" spans="1:8" x14ac:dyDescent="0.3">
      <c r="A1" s="175" t="s">
        <v>546</v>
      </c>
      <c r="B1" s="175"/>
      <c r="C1" s="175"/>
      <c r="D1" s="175"/>
      <c r="E1" s="175"/>
      <c r="F1" s="175"/>
      <c r="G1" s="175"/>
      <c r="H1" s="175"/>
    </row>
    <row r="3" spans="1:8" ht="24.6" customHeight="1" x14ac:dyDescent="0.3">
      <c r="A3" s="20" t="s">
        <v>281</v>
      </c>
      <c r="B3" s="86" t="s">
        <v>283</v>
      </c>
      <c r="E3" s="86" t="e" cm="1">
        <f t="array" aca="1" ref="E3" ca="1">sume(A3:A16)</f>
        <v>#NAME?</v>
      </c>
    </row>
    <row r="4" spans="1:8" ht="24.6" customHeight="1" x14ac:dyDescent="0.3">
      <c r="A4" s="20" t="e">
        <v>#DIV/0!</v>
      </c>
      <c r="B4" s="86" t="s">
        <v>282</v>
      </c>
      <c r="E4" s="86" t="e">
        <f>BE4/0</f>
        <v>#DIV/0!</v>
      </c>
    </row>
    <row r="5" spans="1:8" ht="24.6" customHeight="1" x14ac:dyDescent="0.3">
      <c r="A5" s="20" t="s">
        <v>281</v>
      </c>
      <c r="B5" s="86" t="s">
        <v>284</v>
      </c>
      <c r="E5" s="86" t="s">
        <v>281</v>
      </c>
    </row>
    <row r="6" spans="1:8" ht="24.6" customHeight="1" x14ac:dyDescent="0.3"/>
  </sheetData>
  <dataValidations count="1">
    <dataValidation type="list" allowBlank="1" showInputMessage="1" showErrorMessage="1" sqref="A3:A5" xr:uid="{3D6A33E0-FD72-4C73-954B-D383DBA38CD5}">
      <formula1>E$3:E$5</formula1>
    </dataValidation>
  </dataValidation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884C-7CDA-40C8-B3DA-45069FD2A6A5}">
  <sheetPr>
    <tabColor theme="5"/>
  </sheetPr>
  <dimension ref="A1:H6"/>
  <sheetViews>
    <sheetView zoomScale="205" zoomScaleNormal="205" workbookViewId="0"/>
  </sheetViews>
  <sheetFormatPr baseColWidth="10" defaultRowHeight="14.4" x14ac:dyDescent="0.3"/>
  <cols>
    <col min="2" max="2" width="26.77734375" customWidth="1"/>
    <col min="5" max="5" width="0" hidden="1" customWidth="1"/>
  </cols>
  <sheetData>
    <row r="1" spans="1:8" x14ac:dyDescent="0.3">
      <c r="A1" s="175" t="s">
        <v>546</v>
      </c>
      <c r="B1" s="175"/>
      <c r="C1" s="175"/>
      <c r="D1" s="175"/>
      <c r="E1" s="175"/>
      <c r="F1" s="175"/>
      <c r="G1" s="175"/>
      <c r="H1" s="175"/>
    </row>
    <row r="3" spans="1:8" ht="24.6" customHeight="1" x14ac:dyDescent="0.3">
      <c r="A3" s="20" t="e">
        <v>#DIV/0!</v>
      </c>
      <c r="B3" s="86" t="s">
        <v>283</v>
      </c>
      <c r="E3" s="86" t="e" cm="1">
        <f t="array" aca="1" ref="E3" ca="1">sume(A3:A16)</f>
        <v>#NAME?</v>
      </c>
    </row>
    <row r="4" spans="1:8" ht="24.6" customHeight="1" x14ac:dyDescent="0.3">
      <c r="A4" s="20" t="s">
        <v>281</v>
      </c>
      <c r="B4" s="86" t="s">
        <v>282</v>
      </c>
      <c r="E4" s="86" t="e">
        <f>BE4/0</f>
        <v>#DIV/0!</v>
      </c>
    </row>
    <row r="5" spans="1:8" ht="24.6" customHeight="1" x14ac:dyDescent="0.3">
      <c r="A5" s="20" t="e">
        <v>#NAME?</v>
      </c>
      <c r="B5" s="86" t="s">
        <v>284</v>
      </c>
      <c r="E5" s="86" t="s">
        <v>281</v>
      </c>
    </row>
    <row r="6" spans="1:8" ht="24.6" customHeight="1" x14ac:dyDescent="0.3"/>
  </sheetData>
  <dataValidations count="1">
    <dataValidation type="list" allowBlank="1" showInputMessage="1" showErrorMessage="1" sqref="A3:A5" xr:uid="{513DDFF8-404D-4D38-A4AF-826CFECA148D}">
      <formula1>E$3:E$5</formula1>
    </dataValidation>
  </dataValidation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E7C1-1BFA-424C-90FB-4F3FD1BA3C7C}">
  <sheetPr codeName="Tabelle39">
    <tabColor theme="7" tint="0.79998168889431442"/>
  </sheetPr>
  <dimension ref="A1:F31"/>
  <sheetViews>
    <sheetView zoomScale="250" zoomScaleNormal="250" workbookViewId="0"/>
  </sheetViews>
  <sheetFormatPr baseColWidth="10" defaultRowHeight="14.4" x14ac:dyDescent="0.3"/>
  <cols>
    <col min="1" max="1" width="12.21875" customWidth="1"/>
  </cols>
  <sheetData>
    <row r="1" spans="1:6" x14ac:dyDescent="0.3">
      <c r="A1" s="69" t="s">
        <v>295</v>
      </c>
      <c r="B1" s="69"/>
      <c r="C1" s="69"/>
      <c r="D1" s="69"/>
      <c r="E1" s="69"/>
      <c r="F1" s="69"/>
    </row>
    <row r="2" spans="1:6" x14ac:dyDescent="0.3">
      <c r="A2" s="180" t="s">
        <v>547</v>
      </c>
      <c r="B2" s="181"/>
    </row>
    <row r="3" spans="1:6" x14ac:dyDescent="0.3">
      <c r="A3" s="182"/>
      <c r="B3" s="183"/>
    </row>
    <row r="5" spans="1:6" x14ac:dyDescent="0.3">
      <c r="A5" t="s">
        <v>285</v>
      </c>
    </row>
    <row r="7" spans="1:6" x14ac:dyDescent="0.3">
      <c r="A7" t="s">
        <v>274</v>
      </c>
      <c r="B7" t="s">
        <v>286</v>
      </c>
      <c r="C7" t="s">
        <v>442</v>
      </c>
      <c r="D7" t="s">
        <v>443</v>
      </c>
      <c r="E7" t="s">
        <v>444</v>
      </c>
    </row>
    <row r="8" spans="1:6" x14ac:dyDescent="0.3">
      <c r="A8" t="s">
        <v>287</v>
      </c>
      <c r="B8" t="s">
        <v>432</v>
      </c>
      <c r="C8" t="s">
        <v>288</v>
      </c>
      <c r="D8" t="s">
        <v>288</v>
      </c>
      <c r="E8" t="s">
        <v>438</v>
      </c>
    </row>
    <row r="9" spans="1:6" x14ac:dyDescent="0.3">
      <c r="A9" t="s">
        <v>439</v>
      </c>
      <c r="B9" t="s">
        <v>289</v>
      </c>
      <c r="C9" t="s">
        <v>289</v>
      </c>
      <c r="D9" t="s">
        <v>289</v>
      </c>
      <c r="E9" t="s">
        <v>289</v>
      </c>
    </row>
    <row r="10" spans="1:6" x14ac:dyDescent="0.3">
      <c r="A10" t="s">
        <v>445</v>
      </c>
      <c r="B10" t="s">
        <v>298</v>
      </c>
      <c r="C10" t="s">
        <v>297</v>
      </c>
      <c r="D10" t="s">
        <v>433</v>
      </c>
      <c r="E10" t="s">
        <v>290</v>
      </c>
    </row>
    <row r="11" spans="1:6" x14ac:dyDescent="0.3">
      <c r="A11" t="s">
        <v>290</v>
      </c>
      <c r="B11" t="s">
        <v>291</v>
      </c>
      <c r="C11" t="s">
        <v>291</v>
      </c>
      <c r="D11" t="s">
        <v>291</v>
      </c>
      <c r="E11" t="s">
        <v>441</v>
      </c>
    </row>
    <row r="12" spans="1:6" x14ac:dyDescent="0.3">
      <c r="A12" t="s">
        <v>291</v>
      </c>
      <c r="B12" t="s">
        <v>292</v>
      </c>
      <c r="C12" t="s">
        <v>292</v>
      </c>
      <c r="D12" t="s">
        <v>292</v>
      </c>
      <c r="E12" t="s">
        <v>292</v>
      </c>
    </row>
    <row r="13" spans="1:6" x14ac:dyDescent="0.3">
      <c r="A13" t="s">
        <v>440</v>
      </c>
      <c r="B13" t="s">
        <v>296</v>
      </c>
      <c r="C13" t="s">
        <v>296</v>
      </c>
      <c r="D13" t="s">
        <v>296</v>
      </c>
      <c r="E13" t="s">
        <v>296</v>
      </c>
    </row>
    <row r="14" spans="1:6" x14ac:dyDescent="0.3">
      <c r="A14" t="s">
        <v>430</v>
      </c>
      <c r="B14" t="s">
        <v>430</v>
      </c>
      <c r="C14" t="s">
        <v>430</v>
      </c>
      <c r="D14" t="s">
        <v>446</v>
      </c>
      <c r="E14" t="s">
        <v>430</v>
      </c>
    </row>
    <row r="15" spans="1:6" x14ac:dyDescent="0.3">
      <c r="A15" t="s">
        <v>434</v>
      </c>
      <c r="B15" t="s">
        <v>436</v>
      </c>
      <c r="C15" t="s">
        <v>293</v>
      </c>
      <c r="D15" t="s">
        <v>293</v>
      </c>
      <c r="E15" t="s">
        <v>434</v>
      </c>
    </row>
    <row r="16" spans="1:6" x14ac:dyDescent="0.3">
      <c r="A16" t="s">
        <v>431</v>
      </c>
      <c r="B16" t="s">
        <v>431</v>
      </c>
      <c r="C16" t="s">
        <v>435</v>
      </c>
      <c r="D16" t="s">
        <v>435</v>
      </c>
      <c r="E16" t="s">
        <v>431</v>
      </c>
    </row>
    <row r="17" spans="1:5" x14ac:dyDescent="0.3">
      <c r="A17" t="s">
        <v>294</v>
      </c>
      <c r="B17" t="s">
        <v>294</v>
      </c>
      <c r="C17" t="s">
        <v>437</v>
      </c>
      <c r="D17" t="s">
        <v>294</v>
      </c>
      <c r="E17" t="s">
        <v>437</v>
      </c>
    </row>
    <row r="22" spans="1:5" x14ac:dyDescent="0.3">
      <c r="B22" s="24"/>
      <c r="C22" s="24"/>
      <c r="D22" s="24"/>
      <c r="E22" s="24"/>
    </row>
    <row r="23" spans="1:5" x14ac:dyDescent="0.3">
      <c r="B23" s="24"/>
      <c r="C23" s="24"/>
      <c r="D23" s="24"/>
      <c r="E23" s="24"/>
    </row>
    <row r="24" spans="1:5" x14ac:dyDescent="0.3">
      <c r="B24" s="24"/>
      <c r="C24" s="24"/>
      <c r="D24" s="24"/>
      <c r="E24" s="24"/>
    </row>
    <row r="25" spans="1:5" x14ac:dyDescent="0.3">
      <c r="B25" s="24"/>
      <c r="C25" s="24"/>
      <c r="D25" s="24"/>
      <c r="E25" s="24"/>
    </row>
    <row r="26" spans="1:5" x14ac:dyDescent="0.3">
      <c r="B26" s="24"/>
      <c r="C26" s="24"/>
      <c r="D26" s="24"/>
      <c r="E26" s="24"/>
    </row>
    <row r="27" spans="1:5" x14ac:dyDescent="0.3">
      <c r="B27" s="24"/>
      <c r="C27" s="24"/>
      <c r="D27" s="24"/>
      <c r="E27" s="24"/>
    </row>
    <row r="28" spans="1:5" x14ac:dyDescent="0.3">
      <c r="B28" s="24"/>
      <c r="C28" s="24"/>
      <c r="D28" s="24"/>
      <c r="E28" s="24"/>
    </row>
    <row r="29" spans="1:5" x14ac:dyDescent="0.3">
      <c r="B29" s="24"/>
      <c r="C29" s="24"/>
      <c r="D29" s="24"/>
      <c r="E29" s="24"/>
    </row>
    <row r="30" spans="1:5" x14ac:dyDescent="0.3">
      <c r="B30" s="24"/>
      <c r="C30" s="24"/>
      <c r="D30" s="24"/>
      <c r="E30" s="24"/>
    </row>
    <row r="31" spans="1:5" x14ac:dyDescent="0.3">
      <c r="B31" s="24"/>
      <c r="C31" s="24"/>
      <c r="D31" s="24"/>
      <c r="E31" s="24"/>
    </row>
  </sheetData>
  <mergeCells count="1">
    <mergeCell ref="A2:B3"/>
  </mergeCells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B1DB-438B-4C98-B270-872C817751EE}">
  <sheetPr codeName="Tabelle40">
    <tabColor theme="5"/>
  </sheetPr>
  <dimension ref="A1:F31"/>
  <sheetViews>
    <sheetView zoomScale="250" zoomScaleNormal="250" workbookViewId="0"/>
  </sheetViews>
  <sheetFormatPr baseColWidth="10" defaultRowHeight="14.4" x14ac:dyDescent="0.3"/>
  <cols>
    <col min="1" max="1" width="12.21875" customWidth="1"/>
  </cols>
  <sheetData>
    <row r="1" spans="1:6" x14ac:dyDescent="0.3">
      <c r="A1" s="69" t="s">
        <v>529</v>
      </c>
      <c r="B1" s="69"/>
      <c r="C1" s="69"/>
      <c r="D1" s="69"/>
      <c r="E1" s="69"/>
      <c r="F1" s="69"/>
    </row>
    <row r="2" spans="1:6" x14ac:dyDescent="0.3">
      <c r="A2" s="176">
        <v>19</v>
      </c>
      <c r="B2" s="177"/>
    </row>
    <row r="3" spans="1:6" x14ac:dyDescent="0.3">
      <c r="A3" s="178"/>
      <c r="B3" s="179"/>
    </row>
    <row r="5" spans="1:6" x14ac:dyDescent="0.3">
      <c r="A5" t="s">
        <v>285</v>
      </c>
    </row>
    <row r="7" spans="1:6" x14ac:dyDescent="0.3">
      <c r="A7" t="s">
        <v>274</v>
      </c>
      <c r="B7" t="s">
        <v>286</v>
      </c>
      <c r="C7" s="65" t="s">
        <v>442</v>
      </c>
      <c r="D7" s="65" t="s">
        <v>527</v>
      </c>
      <c r="E7" s="65" t="s">
        <v>528</v>
      </c>
    </row>
    <row r="8" spans="1:6" x14ac:dyDescent="0.3">
      <c r="A8" t="s">
        <v>287</v>
      </c>
      <c r="B8" s="65" t="s">
        <v>288</v>
      </c>
      <c r="C8" t="s">
        <v>288</v>
      </c>
      <c r="D8" t="s">
        <v>288</v>
      </c>
      <c r="E8" s="65" t="s">
        <v>530</v>
      </c>
    </row>
    <row r="9" spans="1:6" x14ac:dyDescent="0.3">
      <c r="A9" s="65" t="s">
        <v>288</v>
      </c>
      <c r="B9" t="s">
        <v>289</v>
      </c>
      <c r="C9" t="s">
        <v>289</v>
      </c>
      <c r="D9" t="s">
        <v>289</v>
      </c>
      <c r="E9" t="s">
        <v>289</v>
      </c>
    </row>
    <row r="10" spans="1:6" x14ac:dyDescent="0.3">
      <c r="A10" s="65" t="s">
        <v>289</v>
      </c>
      <c r="B10" s="65" t="s">
        <v>298</v>
      </c>
      <c r="C10" s="65" t="s">
        <v>297</v>
      </c>
      <c r="D10" s="65" t="s">
        <v>297</v>
      </c>
      <c r="E10" t="s">
        <v>290</v>
      </c>
    </row>
    <row r="11" spans="1:6" x14ac:dyDescent="0.3">
      <c r="A11" t="s">
        <v>290</v>
      </c>
      <c r="B11" t="s">
        <v>291</v>
      </c>
      <c r="C11" t="s">
        <v>291</v>
      </c>
      <c r="D11" t="s">
        <v>291</v>
      </c>
      <c r="E11" s="65" t="s">
        <v>291</v>
      </c>
    </row>
    <row r="12" spans="1:6" x14ac:dyDescent="0.3">
      <c r="A12" t="s">
        <v>291</v>
      </c>
      <c r="B12" t="s">
        <v>292</v>
      </c>
      <c r="C12" t="s">
        <v>292</v>
      </c>
      <c r="D12" t="s">
        <v>292</v>
      </c>
      <c r="E12" t="s">
        <v>292</v>
      </c>
    </row>
    <row r="13" spans="1:6" x14ac:dyDescent="0.3">
      <c r="A13" s="65" t="s">
        <v>292</v>
      </c>
      <c r="B13" t="s">
        <v>296</v>
      </c>
      <c r="C13" t="s">
        <v>296</v>
      </c>
      <c r="D13" t="s">
        <v>296</v>
      </c>
      <c r="E13" t="s">
        <v>296</v>
      </c>
    </row>
    <row r="14" spans="1:6" x14ac:dyDescent="0.3">
      <c r="A14" t="s">
        <v>430</v>
      </c>
      <c r="B14" t="s">
        <v>430</v>
      </c>
      <c r="C14" t="s">
        <v>430</v>
      </c>
      <c r="D14" s="65" t="s">
        <v>430</v>
      </c>
      <c r="E14" t="s">
        <v>430</v>
      </c>
    </row>
    <row r="15" spans="1:6" x14ac:dyDescent="0.3">
      <c r="A15" s="65" t="s">
        <v>531</v>
      </c>
      <c r="B15" s="65" t="s">
        <v>293</v>
      </c>
      <c r="C15" t="s">
        <v>293</v>
      </c>
      <c r="D15" t="s">
        <v>293</v>
      </c>
      <c r="E15" s="65" t="s">
        <v>531</v>
      </c>
    </row>
    <row r="16" spans="1:6" x14ac:dyDescent="0.3">
      <c r="A16" t="s">
        <v>431</v>
      </c>
      <c r="B16" t="s">
        <v>431</v>
      </c>
      <c r="C16" s="65" t="s">
        <v>431</v>
      </c>
      <c r="D16" s="65" t="s">
        <v>431</v>
      </c>
      <c r="E16" t="s">
        <v>431</v>
      </c>
    </row>
    <row r="17" spans="1:5" x14ac:dyDescent="0.3">
      <c r="A17" t="s">
        <v>294</v>
      </c>
      <c r="B17" t="s">
        <v>294</v>
      </c>
      <c r="C17" s="65" t="s">
        <v>294</v>
      </c>
      <c r="D17" t="s">
        <v>294</v>
      </c>
      <c r="E17" s="65" t="s">
        <v>532</v>
      </c>
    </row>
    <row r="22" spans="1:5" x14ac:dyDescent="0.3">
      <c r="B22" s="24"/>
      <c r="C22" s="24"/>
      <c r="D22" s="24"/>
      <c r="E22" s="24"/>
    </row>
    <row r="23" spans="1:5" x14ac:dyDescent="0.3">
      <c r="B23" s="24"/>
      <c r="C23" s="24"/>
      <c r="D23" s="24"/>
      <c r="E23" s="24"/>
    </row>
    <row r="24" spans="1:5" x14ac:dyDescent="0.3">
      <c r="B24" s="24"/>
      <c r="C24" s="24"/>
      <c r="D24" s="24"/>
      <c r="E24" s="24"/>
    </row>
    <row r="25" spans="1:5" x14ac:dyDescent="0.3">
      <c r="B25" s="24"/>
      <c r="C25" s="24"/>
      <c r="D25" s="24"/>
      <c r="E25" s="24"/>
    </row>
    <row r="26" spans="1:5" x14ac:dyDescent="0.3">
      <c r="B26" s="24"/>
      <c r="C26" s="24"/>
      <c r="D26" s="24"/>
      <c r="E26" s="24"/>
    </row>
    <row r="27" spans="1:5" x14ac:dyDescent="0.3">
      <c r="B27" s="24"/>
      <c r="C27" s="24"/>
      <c r="D27" s="24"/>
      <c r="E27" s="24"/>
    </row>
    <row r="28" spans="1:5" x14ac:dyDescent="0.3">
      <c r="B28" s="24"/>
      <c r="C28" s="24"/>
      <c r="D28" s="24"/>
      <c r="E28" s="24"/>
    </row>
    <row r="29" spans="1:5" x14ac:dyDescent="0.3">
      <c r="B29" s="24"/>
      <c r="C29" s="24"/>
      <c r="D29" s="24"/>
      <c r="E29" s="24"/>
    </row>
    <row r="30" spans="1:5" x14ac:dyDescent="0.3">
      <c r="B30" s="24"/>
      <c r="C30" s="24"/>
      <c r="D30" s="24"/>
      <c r="E30" s="24"/>
    </row>
    <row r="31" spans="1:5" x14ac:dyDescent="0.3">
      <c r="B31" s="24"/>
      <c r="C31" s="24"/>
      <c r="D31" s="24"/>
      <c r="E31" s="24"/>
    </row>
  </sheetData>
  <mergeCells count="1">
    <mergeCell ref="A2:B3"/>
  </mergeCells>
  <pageMargins left="0.7" right="0.7" top="0.78740157499999996" bottom="0.78740157499999996" header="0.3" footer="0.3"/>
  <legacy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1535-853E-4C34-9EAD-21C420125AD9}">
  <sheetPr codeName="Tabelle41"/>
  <dimension ref="A1"/>
  <sheetViews>
    <sheetView workbookViewId="0">
      <selection activeCell="B5" sqref="B5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7B31-65B3-42E7-AE24-1B84D5726133}">
  <sheetPr codeName="Tabelle42"/>
  <dimension ref="A1"/>
  <sheetViews>
    <sheetView workbookViewId="0">
      <selection activeCell="B5" sqref="B5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B888-A3CA-46F8-AEE4-AFA5CCA05BB4}">
  <sheetPr codeName="Tabelle43"/>
  <dimension ref="A1"/>
  <sheetViews>
    <sheetView workbookViewId="0">
      <selection activeCell="B5" sqref="B5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93AB-FCA0-4D78-BB58-D9416CB0145F}">
  <sheetPr codeName="Tabelle44">
    <tabColor theme="8" tint="0.79998168889431442"/>
  </sheetPr>
  <dimension ref="A1:C10"/>
  <sheetViews>
    <sheetView zoomScale="160" zoomScaleNormal="160" workbookViewId="0"/>
  </sheetViews>
  <sheetFormatPr baseColWidth="10" defaultRowHeight="14.4" x14ac:dyDescent="0.3"/>
  <cols>
    <col min="1" max="1" width="18" customWidth="1"/>
  </cols>
  <sheetData>
    <row r="1" spans="1:3" ht="15" thickBot="1" x14ac:dyDescent="0.35">
      <c r="A1" s="69" t="s">
        <v>299</v>
      </c>
      <c r="B1" s="69"/>
      <c r="C1" s="69"/>
    </row>
    <row r="2" spans="1:3" ht="15" thickBot="1" x14ac:dyDescent="0.35">
      <c r="A2" s="184" t="s">
        <v>548</v>
      </c>
      <c r="B2" s="158"/>
      <c r="C2" s="159"/>
    </row>
    <row r="4" spans="1:3" ht="23.4" x14ac:dyDescent="0.45">
      <c r="A4" s="25" t="s">
        <v>300</v>
      </c>
    </row>
    <row r="10" spans="1:3" ht="28.05" customHeight="1" x14ac:dyDescent="0.3"/>
  </sheetData>
  <mergeCells count="1">
    <mergeCell ref="A2:C2"/>
  </mergeCells>
  <phoneticPr fontId="3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9199-B185-47E0-B850-8752DE1F5A3E}">
  <sheetPr codeName="Tabelle11">
    <tabColor theme="5"/>
  </sheetPr>
  <dimension ref="A1:C10"/>
  <sheetViews>
    <sheetView zoomScale="160" zoomScaleNormal="160" workbookViewId="0">
      <selection activeCell="A2" sqref="A2:C2"/>
    </sheetView>
  </sheetViews>
  <sheetFormatPr baseColWidth="10" defaultRowHeight="14.4" x14ac:dyDescent="0.3"/>
  <cols>
    <col min="1" max="1" width="18" customWidth="1"/>
  </cols>
  <sheetData>
    <row r="1" spans="1:3" ht="15" thickBot="1" x14ac:dyDescent="0.35">
      <c r="A1" s="69" t="s">
        <v>299</v>
      </c>
      <c r="B1" s="69"/>
      <c r="C1" s="69"/>
    </row>
    <row r="2" spans="1:3" ht="15" thickBot="1" x14ac:dyDescent="0.35">
      <c r="A2" s="131">
        <f>4+5*4/2+4</f>
        <v>18</v>
      </c>
      <c r="B2" s="142"/>
      <c r="C2" s="132"/>
    </row>
    <row r="4" spans="1:3" ht="23.4" x14ac:dyDescent="0.45">
      <c r="A4" s="25" t="s">
        <v>300</v>
      </c>
    </row>
    <row r="10" spans="1:3" ht="28.05" customHeight="1" x14ac:dyDescent="0.3"/>
  </sheetData>
  <mergeCells count="1">
    <mergeCell ref="A2:C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5F12-938C-46C4-A581-C6EB6E06A0D3}">
  <sheetPr codeName="Tabelle45">
    <tabColor theme="8" tint="0.79998168889431442"/>
  </sheetPr>
  <dimension ref="A1:H19"/>
  <sheetViews>
    <sheetView zoomScale="160" zoomScaleNormal="160" workbookViewId="0">
      <selection activeCell="A2" sqref="A2"/>
    </sheetView>
  </sheetViews>
  <sheetFormatPr baseColWidth="10" defaultRowHeight="14.4" x14ac:dyDescent="0.3"/>
  <cols>
    <col min="1" max="1" width="18" customWidth="1"/>
    <col min="3" max="3" width="4" customWidth="1"/>
    <col min="5" max="5" width="3.77734375" customWidth="1"/>
    <col min="7" max="7" width="4.21875" customWidth="1"/>
  </cols>
  <sheetData>
    <row r="1" spans="1:8" x14ac:dyDescent="0.3">
      <c r="A1" s="95" t="s">
        <v>549</v>
      </c>
      <c r="B1" s="95"/>
      <c r="C1" s="95"/>
      <c r="D1" s="95"/>
      <c r="E1" s="95"/>
      <c r="F1" s="95"/>
      <c r="G1" s="95"/>
      <c r="H1" s="95"/>
    </row>
    <row r="3" spans="1:8" x14ac:dyDescent="0.3">
      <c r="A3" t="s">
        <v>301</v>
      </c>
    </row>
    <row r="4" spans="1:8" x14ac:dyDescent="0.3">
      <c r="B4" t="s">
        <v>518</v>
      </c>
      <c r="D4" t="s">
        <v>519</v>
      </c>
      <c r="F4" t="s">
        <v>520</v>
      </c>
      <c r="H4" t="s">
        <v>521</v>
      </c>
    </row>
    <row r="5" spans="1:8" x14ac:dyDescent="0.3">
      <c r="A5" t="s">
        <v>302</v>
      </c>
      <c r="B5" s="26">
        <v>5</v>
      </c>
      <c r="D5" s="26">
        <v>4</v>
      </c>
      <c r="F5" s="26">
        <v>7</v>
      </c>
      <c r="H5" s="26">
        <v>5</v>
      </c>
    </row>
    <row r="6" spans="1:8" x14ac:dyDescent="0.3">
      <c r="A6" t="s">
        <v>303</v>
      </c>
      <c r="B6" s="26">
        <v>5</v>
      </c>
      <c r="D6" s="26">
        <v>5</v>
      </c>
      <c r="F6" s="26">
        <v>4</v>
      </c>
      <c r="H6" s="26">
        <v>2</v>
      </c>
    </row>
    <row r="7" spans="1:8" x14ac:dyDescent="0.3">
      <c r="A7" t="s">
        <v>304</v>
      </c>
      <c r="B7" s="26">
        <v>12</v>
      </c>
      <c r="D7" s="26">
        <v>10</v>
      </c>
      <c r="F7" s="26">
        <v>12</v>
      </c>
      <c r="H7" s="26">
        <v>11</v>
      </c>
    </row>
    <row r="8" spans="1:8" x14ac:dyDescent="0.3">
      <c r="A8" t="s">
        <v>305</v>
      </c>
      <c r="B8" s="26">
        <v>45</v>
      </c>
      <c r="D8" s="26">
        <v>34</v>
      </c>
      <c r="F8" s="26">
        <v>33</v>
      </c>
      <c r="H8" s="26">
        <v>55</v>
      </c>
    </row>
    <row r="9" spans="1:8" x14ac:dyDescent="0.3">
      <c r="A9" t="s">
        <v>306</v>
      </c>
      <c r="B9" s="26">
        <v>39</v>
      </c>
      <c r="D9" s="26">
        <v>23</v>
      </c>
      <c r="F9" s="26">
        <v>39</v>
      </c>
      <c r="H9" s="26">
        <v>39</v>
      </c>
    </row>
    <row r="10" spans="1:8" x14ac:dyDescent="0.3">
      <c r="A10" t="s">
        <v>307</v>
      </c>
      <c r="B10" s="26">
        <v>19</v>
      </c>
      <c r="D10" s="26">
        <v>23</v>
      </c>
      <c r="F10" s="26">
        <v>33</v>
      </c>
      <c r="H10" s="26">
        <v>18</v>
      </c>
    </row>
    <row r="11" spans="1:8" x14ac:dyDescent="0.3">
      <c r="A11" t="s">
        <v>308</v>
      </c>
      <c r="B11" s="26">
        <v>33</v>
      </c>
      <c r="D11" s="26">
        <v>2</v>
      </c>
      <c r="F11" s="26">
        <v>33</v>
      </c>
      <c r="H11" s="26">
        <v>34</v>
      </c>
    </row>
    <row r="12" spans="1:8" x14ac:dyDescent="0.3">
      <c r="A12" t="s">
        <v>310</v>
      </c>
      <c r="B12" s="26">
        <v>22</v>
      </c>
      <c r="D12" s="26">
        <v>22</v>
      </c>
      <c r="F12" s="26">
        <v>33</v>
      </c>
      <c r="H12" s="26">
        <v>34</v>
      </c>
    </row>
    <row r="13" spans="1:8" x14ac:dyDescent="0.3">
      <c r="A13" t="s">
        <v>311</v>
      </c>
      <c r="B13" s="26">
        <v>4</v>
      </c>
      <c r="D13" s="26">
        <v>22</v>
      </c>
      <c r="F13" s="26">
        <v>21</v>
      </c>
      <c r="H13" s="26">
        <v>12</v>
      </c>
    </row>
    <row r="14" spans="1:8" x14ac:dyDescent="0.3">
      <c r="A14" t="s">
        <v>312</v>
      </c>
      <c r="B14" s="26">
        <v>2</v>
      </c>
      <c r="D14" s="26">
        <v>2</v>
      </c>
      <c r="F14" s="26">
        <v>4</v>
      </c>
      <c r="H14" s="26">
        <v>2</v>
      </c>
    </row>
    <row r="15" spans="1:8" x14ac:dyDescent="0.3">
      <c r="A15" t="s">
        <v>313</v>
      </c>
      <c r="B15" s="26">
        <v>4</v>
      </c>
      <c r="D15" s="26">
        <v>2</v>
      </c>
      <c r="F15" s="26">
        <v>2</v>
      </c>
      <c r="H15" s="26">
        <v>4</v>
      </c>
    </row>
    <row r="16" spans="1:8" x14ac:dyDescent="0.3">
      <c r="A16" t="s">
        <v>314</v>
      </c>
      <c r="B16" s="26">
        <v>37</v>
      </c>
      <c r="D16" s="26">
        <v>44</v>
      </c>
      <c r="F16" s="26">
        <v>42</v>
      </c>
      <c r="H16" s="26">
        <v>36</v>
      </c>
    </row>
    <row r="17" spans="1:8" x14ac:dyDescent="0.3">
      <c r="A17" t="s">
        <v>315</v>
      </c>
      <c r="B17" s="26">
        <v>27</v>
      </c>
      <c r="D17" s="26">
        <v>33</v>
      </c>
      <c r="F17" s="26">
        <v>24</v>
      </c>
      <c r="H17" s="26">
        <v>21</v>
      </c>
    </row>
    <row r="19" spans="1:8" x14ac:dyDescent="0.3">
      <c r="A19" t="s">
        <v>309</v>
      </c>
      <c r="B19" s="20"/>
    </row>
  </sheetData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21BF-EDD8-426E-8340-BEF6EADCD0A3}">
  <sheetPr codeName="Tabelle10">
    <tabColor theme="5"/>
  </sheetPr>
  <dimension ref="A1:H19"/>
  <sheetViews>
    <sheetView zoomScale="160" zoomScaleNormal="160" workbookViewId="0"/>
  </sheetViews>
  <sheetFormatPr baseColWidth="10" defaultRowHeight="14.4" x14ac:dyDescent="0.3"/>
  <cols>
    <col min="1" max="1" width="18" customWidth="1"/>
    <col min="3" max="3" width="4" customWidth="1"/>
    <col min="5" max="5" width="3.77734375" customWidth="1"/>
    <col min="7" max="7" width="4.21875" customWidth="1"/>
  </cols>
  <sheetData>
    <row r="1" spans="1:8" x14ac:dyDescent="0.3">
      <c r="A1" s="95" t="s">
        <v>549</v>
      </c>
      <c r="B1" s="95"/>
      <c r="C1" s="95"/>
      <c r="D1" s="95"/>
      <c r="E1" s="95"/>
      <c r="F1" s="95"/>
      <c r="G1" s="95"/>
      <c r="H1" s="95"/>
    </row>
    <row r="3" spans="1:8" x14ac:dyDescent="0.3">
      <c r="A3" t="s">
        <v>301</v>
      </c>
    </row>
    <row r="4" spans="1:8" x14ac:dyDescent="0.3">
      <c r="B4" t="s">
        <v>518</v>
      </c>
      <c r="D4" t="s">
        <v>519</v>
      </c>
      <c r="F4" t="s">
        <v>520</v>
      </c>
      <c r="H4" t="s">
        <v>521</v>
      </c>
    </row>
    <row r="5" spans="1:8" x14ac:dyDescent="0.3">
      <c r="A5" t="s">
        <v>302</v>
      </c>
      <c r="B5" s="26">
        <v>5</v>
      </c>
      <c r="D5" s="26">
        <v>4</v>
      </c>
      <c r="F5" s="26">
        <v>7</v>
      </c>
      <c r="H5" s="26">
        <v>5</v>
      </c>
    </row>
    <row r="6" spans="1:8" x14ac:dyDescent="0.3">
      <c r="A6" t="s">
        <v>303</v>
      </c>
      <c r="B6" s="26">
        <v>5</v>
      </c>
      <c r="D6" s="26">
        <v>5</v>
      </c>
      <c r="F6" s="26">
        <v>4</v>
      </c>
      <c r="H6" s="26">
        <v>2</v>
      </c>
    </row>
    <row r="7" spans="1:8" x14ac:dyDescent="0.3">
      <c r="A7" t="s">
        <v>304</v>
      </c>
      <c r="B7" s="26">
        <v>12</v>
      </c>
      <c r="D7" s="26">
        <v>10</v>
      </c>
      <c r="F7" s="26">
        <v>12</v>
      </c>
      <c r="H7" s="26">
        <v>11</v>
      </c>
    </row>
    <row r="8" spans="1:8" x14ac:dyDescent="0.3">
      <c r="A8" t="s">
        <v>305</v>
      </c>
      <c r="B8" s="26">
        <v>45</v>
      </c>
      <c r="D8" s="26">
        <v>34</v>
      </c>
      <c r="F8" s="26">
        <v>33</v>
      </c>
      <c r="H8" s="26">
        <v>55</v>
      </c>
    </row>
    <row r="9" spans="1:8" x14ac:dyDescent="0.3">
      <c r="A9" t="s">
        <v>306</v>
      </c>
      <c r="B9" s="26">
        <v>39</v>
      </c>
      <c r="D9" s="26">
        <v>23</v>
      </c>
      <c r="F9" s="26">
        <v>39</v>
      </c>
      <c r="H9" s="26">
        <v>39</v>
      </c>
    </row>
    <row r="10" spans="1:8" x14ac:dyDescent="0.3">
      <c r="A10" t="s">
        <v>307</v>
      </c>
      <c r="B10" s="26">
        <v>19</v>
      </c>
      <c r="D10" s="26">
        <v>23</v>
      </c>
      <c r="F10" s="26">
        <v>33</v>
      </c>
      <c r="H10" s="26">
        <v>18</v>
      </c>
    </row>
    <row r="11" spans="1:8" x14ac:dyDescent="0.3">
      <c r="A11" t="s">
        <v>308</v>
      </c>
      <c r="B11" s="26">
        <v>33</v>
      </c>
      <c r="D11" s="26">
        <v>2</v>
      </c>
      <c r="F11" s="26">
        <v>33</v>
      </c>
      <c r="H11" s="26">
        <v>34</v>
      </c>
    </row>
    <row r="12" spans="1:8" x14ac:dyDescent="0.3">
      <c r="A12" t="s">
        <v>310</v>
      </c>
      <c r="B12" s="26">
        <v>22</v>
      </c>
      <c r="D12" s="26">
        <v>22</v>
      </c>
      <c r="F12" s="26">
        <v>33</v>
      </c>
      <c r="H12" s="26">
        <v>34</v>
      </c>
    </row>
    <row r="13" spans="1:8" x14ac:dyDescent="0.3">
      <c r="A13" t="s">
        <v>311</v>
      </c>
      <c r="B13" s="26">
        <v>4</v>
      </c>
      <c r="D13" s="26">
        <v>22</v>
      </c>
      <c r="F13" s="26">
        <v>21</v>
      </c>
      <c r="H13" s="26">
        <v>12</v>
      </c>
    </row>
    <row r="14" spans="1:8" x14ac:dyDescent="0.3">
      <c r="A14" t="s">
        <v>312</v>
      </c>
      <c r="B14" s="26">
        <v>2</v>
      </c>
      <c r="D14" s="26">
        <v>2</v>
      </c>
      <c r="F14" s="26">
        <v>4</v>
      </c>
      <c r="H14" s="26">
        <v>2</v>
      </c>
    </row>
    <row r="15" spans="1:8" x14ac:dyDescent="0.3">
      <c r="A15" t="s">
        <v>313</v>
      </c>
      <c r="B15" s="26">
        <v>4</v>
      </c>
      <c r="D15" s="26">
        <v>2</v>
      </c>
      <c r="F15" s="26">
        <v>2</v>
      </c>
      <c r="H15" s="26">
        <v>4</v>
      </c>
    </row>
    <row r="16" spans="1:8" x14ac:dyDescent="0.3">
      <c r="A16" t="s">
        <v>314</v>
      </c>
      <c r="B16" s="26">
        <v>37</v>
      </c>
      <c r="D16" s="26">
        <v>44</v>
      </c>
      <c r="F16" s="26">
        <v>42</v>
      </c>
      <c r="H16" s="26">
        <v>36</v>
      </c>
    </row>
    <row r="17" spans="1:8" x14ac:dyDescent="0.3">
      <c r="A17" t="s">
        <v>315</v>
      </c>
      <c r="B17" s="26">
        <v>27</v>
      </c>
      <c r="D17" s="26">
        <v>33</v>
      </c>
      <c r="F17" s="26">
        <v>24</v>
      </c>
      <c r="H17" s="26">
        <v>21</v>
      </c>
    </row>
    <row r="18" spans="1:8" ht="15" thickBot="1" x14ac:dyDescent="0.35"/>
    <row r="19" spans="1:8" ht="15" thickBot="1" x14ac:dyDescent="0.35">
      <c r="A19" t="s">
        <v>309</v>
      </c>
      <c r="B19" s="101">
        <f>SUM(B5:B17,D5:D17,F5:F17,H5:H17)</f>
        <v>1040</v>
      </c>
      <c r="C19" s="65" t="str">
        <f ca="1">_xlfn.FORMULATEXT(B19)</f>
        <v>=SUMME(B5:B17;D5:D17;F5:F17;H5:H17)</v>
      </c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61A4-AC63-4C7E-92AA-27B29B58BE3D}">
  <sheetPr codeName="Tabelle46">
    <tabColor theme="8" tint="0.79998168889431442"/>
  </sheetPr>
  <dimension ref="A1:D36"/>
  <sheetViews>
    <sheetView zoomScaleNormal="100" workbookViewId="0">
      <selection activeCell="B36" sqref="B36"/>
    </sheetView>
  </sheetViews>
  <sheetFormatPr baseColWidth="10" defaultRowHeight="14.4" x14ac:dyDescent="0.3"/>
  <cols>
    <col min="1" max="1" width="22.44140625" customWidth="1"/>
    <col min="2" max="2" width="11.44140625" bestFit="1" customWidth="1"/>
  </cols>
  <sheetData>
    <row r="1" spans="1:4" x14ac:dyDescent="0.3">
      <c r="A1" s="69" t="s">
        <v>316</v>
      </c>
      <c r="B1" s="69"/>
      <c r="C1" s="69"/>
      <c r="D1" s="69"/>
    </row>
    <row r="2" spans="1:4" x14ac:dyDescent="0.3">
      <c r="A2" s="65"/>
    </row>
    <row r="4" spans="1:4" x14ac:dyDescent="0.3">
      <c r="A4" s="27">
        <v>44743</v>
      </c>
      <c r="B4">
        <v>24</v>
      </c>
    </row>
    <row r="5" spans="1:4" x14ac:dyDescent="0.3">
      <c r="A5" s="27">
        <v>44744</v>
      </c>
      <c r="B5">
        <v>25</v>
      </c>
    </row>
    <row r="6" spans="1:4" x14ac:dyDescent="0.3">
      <c r="A6" s="27">
        <v>44745</v>
      </c>
      <c r="B6">
        <v>26</v>
      </c>
    </row>
    <row r="7" spans="1:4" x14ac:dyDescent="0.3">
      <c r="A7" s="27">
        <v>44746</v>
      </c>
      <c r="B7">
        <v>24</v>
      </c>
    </row>
    <row r="8" spans="1:4" x14ac:dyDescent="0.3">
      <c r="A8" s="27">
        <v>44747</v>
      </c>
      <c r="B8">
        <v>28</v>
      </c>
    </row>
    <row r="9" spans="1:4" x14ac:dyDescent="0.3">
      <c r="A9" s="27">
        <v>44748</v>
      </c>
      <c r="B9">
        <v>27</v>
      </c>
    </row>
    <row r="10" spans="1:4" x14ac:dyDescent="0.3">
      <c r="A10" s="27">
        <v>44749</v>
      </c>
      <c r="B10">
        <v>25</v>
      </c>
    </row>
    <row r="11" spans="1:4" x14ac:dyDescent="0.3">
      <c r="A11" s="27">
        <v>44750</v>
      </c>
      <c r="B11">
        <v>25</v>
      </c>
    </row>
    <row r="12" spans="1:4" x14ac:dyDescent="0.3">
      <c r="A12" s="27">
        <v>44751</v>
      </c>
      <c r="B12">
        <v>25</v>
      </c>
    </row>
    <row r="13" spans="1:4" x14ac:dyDescent="0.3">
      <c r="A13" s="27">
        <v>44752</v>
      </c>
      <c r="B13">
        <v>26</v>
      </c>
    </row>
    <row r="14" spans="1:4" x14ac:dyDescent="0.3">
      <c r="A14" s="27">
        <v>44753</v>
      </c>
      <c r="B14">
        <v>29</v>
      </c>
    </row>
    <row r="15" spans="1:4" x14ac:dyDescent="0.3">
      <c r="A15" s="27">
        <v>44754</v>
      </c>
      <c r="B15">
        <v>28</v>
      </c>
    </row>
    <row r="16" spans="1:4" x14ac:dyDescent="0.3">
      <c r="A16" s="27">
        <v>44755</v>
      </c>
      <c r="B16">
        <v>27</v>
      </c>
    </row>
    <row r="17" spans="1:2" x14ac:dyDescent="0.3">
      <c r="A17" s="27">
        <v>44756</v>
      </c>
      <c r="B17">
        <v>24</v>
      </c>
    </row>
    <row r="18" spans="1:2" x14ac:dyDescent="0.3">
      <c r="A18" s="27">
        <v>44757</v>
      </c>
      <c r="B18">
        <v>22</v>
      </c>
    </row>
    <row r="19" spans="1:2" x14ac:dyDescent="0.3">
      <c r="A19" s="27">
        <v>44758</v>
      </c>
      <c r="B19">
        <v>24</v>
      </c>
    </row>
    <row r="20" spans="1:2" x14ac:dyDescent="0.3">
      <c r="A20" s="27">
        <v>44759</v>
      </c>
      <c r="B20">
        <v>25</v>
      </c>
    </row>
    <row r="21" spans="1:2" x14ac:dyDescent="0.3">
      <c r="A21" s="27">
        <v>44760</v>
      </c>
      <c r="B21">
        <v>25</v>
      </c>
    </row>
    <row r="22" spans="1:2" x14ac:dyDescent="0.3">
      <c r="A22" s="27">
        <v>44761</v>
      </c>
      <c r="B22">
        <v>26</v>
      </c>
    </row>
    <row r="23" spans="1:2" x14ac:dyDescent="0.3">
      <c r="A23" s="27">
        <v>44762</v>
      </c>
      <c r="B23">
        <v>27</v>
      </c>
    </row>
    <row r="24" spans="1:2" x14ac:dyDescent="0.3">
      <c r="A24" s="27">
        <v>44763</v>
      </c>
      <c r="B24">
        <v>28</v>
      </c>
    </row>
    <row r="25" spans="1:2" x14ac:dyDescent="0.3">
      <c r="A25" s="27">
        <v>44764</v>
      </c>
      <c r="B25">
        <v>26</v>
      </c>
    </row>
    <row r="26" spans="1:2" x14ac:dyDescent="0.3">
      <c r="A26" s="27">
        <v>44765</v>
      </c>
      <c r="B26">
        <v>27</v>
      </c>
    </row>
    <row r="27" spans="1:2" x14ac:dyDescent="0.3">
      <c r="A27" s="27">
        <v>44766</v>
      </c>
      <c r="B27">
        <v>30</v>
      </c>
    </row>
    <row r="28" spans="1:2" x14ac:dyDescent="0.3">
      <c r="A28" s="27">
        <v>44767</v>
      </c>
      <c r="B28">
        <v>31</v>
      </c>
    </row>
    <row r="29" spans="1:2" x14ac:dyDescent="0.3">
      <c r="A29" s="27">
        <v>44768</v>
      </c>
      <c r="B29">
        <v>30</v>
      </c>
    </row>
    <row r="30" spans="1:2" x14ac:dyDescent="0.3">
      <c r="A30" s="27">
        <v>44769</v>
      </c>
      <c r="B30">
        <v>29</v>
      </c>
    </row>
    <row r="31" spans="1:2" x14ac:dyDescent="0.3">
      <c r="A31" s="27">
        <v>44770</v>
      </c>
      <c r="B31">
        <v>23</v>
      </c>
    </row>
    <row r="32" spans="1:2" x14ac:dyDescent="0.3">
      <c r="A32" s="27">
        <v>44771</v>
      </c>
      <c r="B32">
        <v>24</v>
      </c>
    </row>
    <row r="33" spans="1:2" x14ac:dyDescent="0.3">
      <c r="A33" s="27">
        <v>44772</v>
      </c>
      <c r="B33">
        <v>26</v>
      </c>
    </row>
    <row r="34" spans="1:2" x14ac:dyDescent="0.3">
      <c r="A34" s="27">
        <v>44773</v>
      </c>
      <c r="B34">
        <v>29</v>
      </c>
    </row>
    <row r="36" spans="1:2" x14ac:dyDescent="0.3">
      <c r="A36" t="s">
        <v>317</v>
      </c>
      <c r="B36" s="28"/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1D0C-67F4-4F71-B334-3D7FAF5329A1}">
  <sheetPr codeName="Tabelle9">
    <tabColor theme="5"/>
  </sheetPr>
  <dimension ref="A1:D36"/>
  <sheetViews>
    <sheetView zoomScaleNormal="100" workbookViewId="0"/>
  </sheetViews>
  <sheetFormatPr baseColWidth="10" defaultRowHeight="14.4" x14ac:dyDescent="0.3"/>
  <cols>
    <col min="1" max="1" width="22.44140625" customWidth="1"/>
    <col min="2" max="2" width="11.44140625" bestFit="1" customWidth="1"/>
  </cols>
  <sheetData>
    <row r="1" spans="1:4" x14ac:dyDescent="0.3">
      <c r="A1" s="69" t="s">
        <v>316</v>
      </c>
      <c r="B1" s="69"/>
      <c r="C1" s="69"/>
      <c r="D1" s="69"/>
    </row>
    <row r="2" spans="1:4" x14ac:dyDescent="0.3">
      <c r="A2" s="65"/>
    </row>
    <row r="4" spans="1:4" x14ac:dyDescent="0.3">
      <c r="A4" s="27">
        <v>44743</v>
      </c>
      <c r="B4">
        <v>24</v>
      </c>
    </row>
    <row r="5" spans="1:4" x14ac:dyDescent="0.3">
      <c r="A5" s="27">
        <v>44744</v>
      </c>
      <c r="B5">
        <v>25</v>
      </c>
    </row>
    <row r="6" spans="1:4" x14ac:dyDescent="0.3">
      <c r="A6" s="27">
        <v>44745</v>
      </c>
      <c r="B6">
        <v>26</v>
      </c>
    </row>
    <row r="7" spans="1:4" x14ac:dyDescent="0.3">
      <c r="A7" s="27">
        <v>44746</v>
      </c>
      <c r="B7">
        <v>24</v>
      </c>
    </row>
    <row r="8" spans="1:4" x14ac:dyDescent="0.3">
      <c r="A8" s="27">
        <v>44747</v>
      </c>
      <c r="B8">
        <v>28</v>
      </c>
    </row>
    <row r="9" spans="1:4" x14ac:dyDescent="0.3">
      <c r="A9" s="27">
        <v>44748</v>
      </c>
      <c r="B9">
        <v>27</v>
      </c>
    </row>
    <row r="10" spans="1:4" x14ac:dyDescent="0.3">
      <c r="A10" s="27">
        <v>44749</v>
      </c>
      <c r="B10">
        <v>25</v>
      </c>
    </row>
    <row r="11" spans="1:4" x14ac:dyDescent="0.3">
      <c r="A11" s="27">
        <v>44750</v>
      </c>
      <c r="B11">
        <v>25</v>
      </c>
    </row>
    <row r="12" spans="1:4" x14ac:dyDescent="0.3">
      <c r="A12" s="27">
        <v>44751</v>
      </c>
      <c r="B12">
        <v>25</v>
      </c>
    </row>
    <row r="13" spans="1:4" x14ac:dyDescent="0.3">
      <c r="A13" s="27">
        <v>44752</v>
      </c>
      <c r="B13">
        <v>26</v>
      </c>
    </row>
    <row r="14" spans="1:4" x14ac:dyDescent="0.3">
      <c r="A14" s="27">
        <v>44753</v>
      </c>
      <c r="B14">
        <v>29</v>
      </c>
    </row>
    <row r="15" spans="1:4" x14ac:dyDescent="0.3">
      <c r="A15" s="27">
        <v>44754</v>
      </c>
      <c r="B15">
        <v>28</v>
      </c>
    </row>
    <row r="16" spans="1:4" x14ac:dyDescent="0.3">
      <c r="A16" s="27">
        <v>44755</v>
      </c>
      <c r="B16">
        <v>27</v>
      </c>
    </row>
    <row r="17" spans="1:2" x14ac:dyDescent="0.3">
      <c r="A17" s="27">
        <v>44756</v>
      </c>
      <c r="B17">
        <v>24</v>
      </c>
    </row>
    <row r="18" spans="1:2" x14ac:dyDescent="0.3">
      <c r="A18" s="27">
        <v>44757</v>
      </c>
      <c r="B18">
        <v>22</v>
      </c>
    </row>
    <row r="19" spans="1:2" x14ac:dyDescent="0.3">
      <c r="A19" s="27">
        <v>44758</v>
      </c>
      <c r="B19">
        <v>24</v>
      </c>
    </row>
    <row r="20" spans="1:2" x14ac:dyDescent="0.3">
      <c r="A20" s="27">
        <v>44759</v>
      </c>
      <c r="B20">
        <v>25</v>
      </c>
    </row>
    <row r="21" spans="1:2" x14ac:dyDescent="0.3">
      <c r="A21" s="27">
        <v>44760</v>
      </c>
      <c r="B21">
        <v>25</v>
      </c>
    </row>
    <row r="22" spans="1:2" x14ac:dyDescent="0.3">
      <c r="A22" s="27">
        <v>44761</v>
      </c>
      <c r="B22">
        <v>26</v>
      </c>
    </row>
    <row r="23" spans="1:2" x14ac:dyDescent="0.3">
      <c r="A23" s="27">
        <v>44762</v>
      </c>
      <c r="B23">
        <v>27</v>
      </c>
    </row>
    <row r="24" spans="1:2" x14ac:dyDescent="0.3">
      <c r="A24" s="27">
        <v>44763</v>
      </c>
      <c r="B24">
        <v>28</v>
      </c>
    </row>
    <row r="25" spans="1:2" x14ac:dyDescent="0.3">
      <c r="A25" s="27">
        <v>44764</v>
      </c>
      <c r="B25">
        <v>26</v>
      </c>
    </row>
    <row r="26" spans="1:2" x14ac:dyDescent="0.3">
      <c r="A26" s="27">
        <v>44765</v>
      </c>
      <c r="B26">
        <v>27</v>
      </c>
    </row>
    <row r="27" spans="1:2" x14ac:dyDescent="0.3">
      <c r="A27" s="27">
        <v>44766</v>
      </c>
      <c r="B27">
        <v>30</v>
      </c>
    </row>
    <row r="28" spans="1:2" x14ac:dyDescent="0.3">
      <c r="A28" s="27">
        <v>44767</v>
      </c>
      <c r="B28">
        <v>31</v>
      </c>
    </row>
    <row r="29" spans="1:2" x14ac:dyDescent="0.3">
      <c r="A29" s="27">
        <v>44768</v>
      </c>
      <c r="B29">
        <v>30</v>
      </c>
    </row>
    <row r="30" spans="1:2" x14ac:dyDescent="0.3">
      <c r="A30" s="27">
        <v>44769</v>
      </c>
      <c r="B30">
        <v>29</v>
      </c>
    </row>
    <row r="31" spans="1:2" x14ac:dyDescent="0.3">
      <c r="A31" s="27">
        <v>44770</v>
      </c>
      <c r="B31">
        <v>23</v>
      </c>
    </row>
    <row r="32" spans="1:2" x14ac:dyDescent="0.3">
      <c r="A32" s="27">
        <v>44771</v>
      </c>
      <c r="B32">
        <v>24</v>
      </c>
    </row>
    <row r="33" spans="1:3" x14ac:dyDescent="0.3">
      <c r="A33" s="27">
        <v>44772</v>
      </c>
      <c r="B33">
        <v>26</v>
      </c>
    </row>
    <row r="34" spans="1:3" x14ac:dyDescent="0.3">
      <c r="A34" s="27">
        <v>44773</v>
      </c>
      <c r="B34">
        <v>29</v>
      </c>
    </row>
    <row r="35" spans="1:3" ht="15" thickBot="1" x14ac:dyDescent="0.35"/>
    <row r="36" spans="1:3" ht="15" thickBot="1" x14ac:dyDescent="0.35">
      <c r="A36" t="s">
        <v>317</v>
      </c>
      <c r="B36" s="106">
        <f>AVERAGE(B4:B34)</f>
        <v>26.29032258064516</v>
      </c>
      <c r="C36" s="65" t="str">
        <f ca="1">_xlfn.FORMULATEXT(B36)</f>
        <v>=MITTELWERT(B4:B34)</v>
      </c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10B7-9276-4BA9-8100-92EFE474661A}">
  <sheetPr codeName="Tabelle47">
    <tabColor theme="8" tint="0.79998168889431442"/>
  </sheetPr>
  <dimension ref="A1:M15"/>
  <sheetViews>
    <sheetView zoomScale="205" zoomScaleNormal="205" workbookViewId="0">
      <selection activeCell="A2" sqref="A2:G2"/>
    </sheetView>
  </sheetViews>
  <sheetFormatPr baseColWidth="10" defaultRowHeight="14.4" x14ac:dyDescent="0.3"/>
  <sheetData>
    <row r="1" spans="1:13" ht="15" thickBot="1" x14ac:dyDescent="0.35">
      <c r="A1" s="68" t="s">
        <v>421</v>
      </c>
      <c r="B1" s="68"/>
      <c r="C1" s="68"/>
      <c r="D1" s="68"/>
      <c r="E1" s="68"/>
      <c r="F1" s="69"/>
      <c r="G1" s="69"/>
      <c r="K1" s="61"/>
      <c r="L1" s="61"/>
      <c r="M1" s="61"/>
    </row>
    <row r="2" spans="1:13" ht="15" thickBot="1" x14ac:dyDescent="0.35">
      <c r="A2" s="157" t="s">
        <v>550</v>
      </c>
      <c r="B2" s="158"/>
      <c r="C2" s="158"/>
      <c r="D2" s="158"/>
      <c r="E2" s="158"/>
      <c r="F2" s="158"/>
      <c r="G2" s="159"/>
    </row>
    <row r="4" spans="1:13" x14ac:dyDescent="0.3">
      <c r="C4" s="30" t="s">
        <v>318</v>
      </c>
      <c r="D4" s="30" t="s">
        <v>319</v>
      </c>
    </row>
    <row r="6" spans="1:13" x14ac:dyDescent="0.3">
      <c r="C6" s="20" t="s">
        <v>320</v>
      </c>
      <c r="D6" s="31">
        <v>2.35</v>
      </c>
    </row>
    <row r="7" spans="1:13" x14ac:dyDescent="0.3">
      <c r="C7" s="20" t="s">
        <v>321</v>
      </c>
      <c r="D7" s="31">
        <v>3.35</v>
      </c>
    </row>
    <row r="8" spans="1:13" x14ac:dyDescent="0.3">
      <c r="C8" s="20" t="s">
        <v>322</v>
      </c>
      <c r="D8" s="31">
        <v>1.53</v>
      </c>
    </row>
    <row r="9" spans="1:13" x14ac:dyDescent="0.3">
      <c r="C9" s="20" t="s">
        <v>323</v>
      </c>
      <c r="D9" s="31">
        <v>6.52</v>
      </c>
    </row>
    <row r="10" spans="1:13" x14ac:dyDescent="0.3">
      <c r="C10" s="20" t="s">
        <v>324</v>
      </c>
      <c r="D10" s="31">
        <v>11.4</v>
      </c>
    </row>
    <row r="11" spans="1:13" x14ac:dyDescent="0.3">
      <c r="C11" s="20" t="s">
        <v>325</v>
      </c>
      <c r="D11" s="31">
        <v>12.4</v>
      </c>
    </row>
    <row r="12" spans="1:13" x14ac:dyDescent="0.3">
      <c r="C12" s="20" t="s">
        <v>326</v>
      </c>
      <c r="D12" s="31">
        <v>8.65</v>
      </c>
    </row>
    <row r="13" spans="1:13" x14ac:dyDescent="0.3">
      <c r="C13" s="20" t="s">
        <v>327</v>
      </c>
      <c r="D13" s="31">
        <v>2.21</v>
      </c>
    </row>
    <row r="15" spans="1:13" x14ac:dyDescent="0.3">
      <c r="C15" s="65"/>
    </row>
  </sheetData>
  <mergeCells count="1">
    <mergeCell ref="A2:G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9A87-2200-4057-A42D-AB05CFBFCE4B}">
  <sheetPr codeName="Tabelle8">
    <tabColor theme="5"/>
  </sheetPr>
  <dimension ref="A1:M15"/>
  <sheetViews>
    <sheetView zoomScale="205" zoomScaleNormal="205" workbookViewId="0">
      <selection activeCell="A2" sqref="A2:G2"/>
    </sheetView>
  </sheetViews>
  <sheetFormatPr baseColWidth="10" defaultRowHeight="14.4" x14ac:dyDescent="0.3"/>
  <sheetData>
    <row r="1" spans="1:13" ht="15" thickBot="1" x14ac:dyDescent="0.35">
      <c r="A1" s="68" t="s">
        <v>421</v>
      </c>
      <c r="B1" s="68"/>
      <c r="C1" s="68"/>
      <c r="D1" s="68"/>
      <c r="E1" s="68"/>
      <c r="F1" s="69"/>
      <c r="G1" s="69"/>
      <c r="K1" s="61"/>
      <c r="L1" s="61"/>
      <c r="M1" s="61"/>
    </row>
    <row r="2" spans="1:13" ht="15" thickBot="1" x14ac:dyDescent="0.35">
      <c r="A2" s="146" t="s">
        <v>536</v>
      </c>
      <c r="B2" s="142"/>
      <c r="C2" s="142"/>
      <c r="D2" s="142"/>
      <c r="E2" s="142"/>
      <c r="F2" s="142"/>
      <c r="G2" s="132"/>
    </row>
    <row r="4" spans="1:13" x14ac:dyDescent="0.3">
      <c r="C4" s="30" t="s">
        <v>318</v>
      </c>
      <c r="D4" s="30" t="s">
        <v>319</v>
      </c>
    </row>
    <row r="6" spans="1:13" x14ac:dyDescent="0.3">
      <c r="C6" s="20" t="s">
        <v>320</v>
      </c>
      <c r="D6" s="31">
        <v>2.35</v>
      </c>
    </row>
    <row r="7" spans="1:13" x14ac:dyDescent="0.3">
      <c r="C7" s="20" t="s">
        <v>321</v>
      </c>
      <c r="D7" s="31">
        <v>3.35</v>
      </c>
    </row>
    <row r="8" spans="1:13" x14ac:dyDescent="0.3">
      <c r="C8" s="20" t="s">
        <v>322</v>
      </c>
      <c r="D8" s="31">
        <v>1.53</v>
      </c>
    </row>
    <row r="9" spans="1:13" x14ac:dyDescent="0.3">
      <c r="C9" s="20" t="s">
        <v>323</v>
      </c>
      <c r="D9" s="31">
        <v>6.52</v>
      </c>
    </row>
    <row r="10" spans="1:13" x14ac:dyDescent="0.3">
      <c r="C10" s="20" t="s">
        <v>324</v>
      </c>
      <c r="D10" s="31">
        <v>11.4</v>
      </c>
    </row>
    <row r="11" spans="1:13" x14ac:dyDescent="0.3">
      <c r="C11" s="20" t="s">
        <v>325</v>
      </c>
      <c r="D11" s="31">
        <v>12.4</v>
      </c>
    </row>
    <row r="12" spans="1:13" x14ac:dyDescent="0.3">
      <c r="C12" s="20" t="s">
        <v>326</v>
      </c>
      <c r="D12" s="31">
        <v>8.65</v>
      </c>
    </row>
    <row r="13" spans="1:13" x14ac:dyDescent="0.3">
      <c r="C13" s="20" t="s">
        <v>327</v>
      </c>
      <c r="D13" s="31">
        <v>2.21</v>
      </c>
    </row>
    <row r="15" spans="1:13" x14ac:dyDescent="0.3">
      <c r="C15" s="65"/>
    </row>
  </sheetData>
  <mergeCells count="1">
    <mergeCell ref="A2:G2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BB04-1817-4DDB-87E9-2A6F7A35B90F}">
  <sheetPr codeName="Tabelle48">
    <tabColor theme="8" tint="0.79998168889431442"/>
  </sheetPr>
  <dimension ref="A1:E59"/>
  <sheetViews>
    <sheetView zoomScale="190" zoomScaleNormal="190" workbookViewId="0">
      <selection activeCell="B6" sqref="B6"/>
    </sheetView>
  </sheetViews>
  <sheetFormatPr baseColWidth="10" defaultRowHeight="14.4" x14ac:dyDescent="0.3"/>
  <cols>
    <col min="1" max="1" width="15.21875" customWidth="1"/>
    <col min="2" max="2" width="21.44140625" customWidth="1"/>
    <col min="3" max="3" width="7.21875" customWidth="1"/>
    <col min="4" max="4" width="10.5546875" bestFit="1" customWidth="1"/>
    <col min="5" max="5" width="10" bestFit="1" customWidth="1"/>
  </cols>
  <sheetData>
    <row r="1" spans="1:5" ht="47.55" customHeight="1" x14ac:dyDescent="0.3">
      <c r="A1" s="121" t="s">
        <v>447</v>
      </c>
      <c r="B1" s="121"/>
      <c r="C1" s="121"/>
      <c r="D1" s="121"/>
      <c r="E1" s="121"/>
    </row>
    <row r="2" spans="1:5" x14ac:dyDescent="0.3">
      <c r="E2" s="87" t="s">
        <v>448</v>
      </c>
    </row>
    <row r="3" spans="1:5" x14ac:dyDescent="0.3">
      <c r="A3" t="s">
        <v>449</v>
      </c>
      <c r="D3" s="87" t="s">
        <v>450</v>
      </c>
      <c r="E3" s="88">
        <v>12466</v>
      </c>
    </row>
    <row r="4" spans="1:5" x14ac:dyDescent="0.3">
      <c r="B4" s="30"/>
      <c r="C4" s="30"/>
      <c r="D4" s="87" t="s">
        <v>451</v>
      </c>
      <c r="E4" s="88">
        <v>34</v>
      </c>
    </row>
    <row r="5" spans="1:5" ht="15" thickBot="1" x14ac:dyDescent="0.35">
      <c r="A5" s="89" t="s">
        <v>452</v>
      </c>
      <c r="B5" s="89" t="s">
        <v>522</v>
      </c>
      <c r="D5" s="87" t="s">
        <v>453</v>
      </c>
      <c r="E5" s="88">
        <v>264246</v>
      </c>
    </row>
    <row r="6" spans="1:5" x14ac:dyDescent="0.3">
      <c r="A6" t="str">
        <f>D3</f>
        <v>KW1</v>
      </c>
      <c r="B6" s="90"/>
      <c r="C6" s="31"/>
      <c r="D6" s="87" t="s">
        <v>454</v>
      </c>
      <c r="E6" s="88">
        <v>252</v>
      </c>
    </row>
    <row r="7" spans="1:5" x14ac:dyDescent="0.3">
      <c r="A7" t="str">
        <f t="shared" ref="A7:A22" si="0">D4</f>
        <v>KW2</v>
      </c>
      <c r="B7" s="90"/>
      <c r="C7" s="31"/>
      <c r="D7" s="87" t="s">
        <v>455</v>
      </c>
      <c r="E7" s="88">
        <v>24235</v>
      </c>
    </row>
    <row r="8" spans="1:5" x14ac:dyDescent="0.3">
      <c r="A8" t="str">
        <f t="shared" si="0"/>
        <v>KW3</v>
      </c>
      <c r="B8" s="90"/>
      <c r="C8" s="31"/>
      <c r="D8" s="87" t="s">
        <v>456</v>
      </c>
      <c r="E8" s="88">
        <v>2452</v>
      </c>
    </row>
    <row r="9" spans="1:5" x14ac:dyDescent="0.3">
      <c r="A9" t="str">
        <f t="shared" si="0"/>
        <v>KW4</v>
      </c>
      <c r="B9" s="90"/>
      <c r="C9" s="31"/>
      <c r="D9" s="87" t="s">
        <v>457</v>
      </c>
      <c r="E9" s="88">
        <v>457457</v>
      </c>
    </row>
    <row r="10" spans="1:5" x14ac:dyDescent="0.3">
      <c r="A10" t="str">
        <f t="shared" si="0"/>
        <v>KW5</v>
      </c>
      <c r="B10" s="90"/>
      <c r="C10" s="31"/>
      <c r="D10" s="87" t="s">
        <v>458</v>
      </c>
      <c r="E10" s="88">
        <v>454456</v>
      </c>
    </row>
    <row r="11" spans="1:5" x14ac:dyDescent="0.3">
      <c r="A11" t="str">
        <f t="shared" si="0"/>
        <v>KW6</v>
      </c>
      <c r="B11" s="90"/>
      <c r="C11" s="31"/>
      <c r="D11" s="87" t="s">
        <v>459</v>
      </c>
      <c r="E11" s="88">
        <v>1203132</v>
      </c>
    </row>
    <row r="12" spans="1:5" x14ac:dyDescent="0.3">
      <c r="A12" t="str">
        <f t="shared" si="0"/>
        <v>KW7</v>
      </c>
      <c r="B12" s="90"/>
      <c r="C12" s="31"/>
      <c r="D12" s="87" t="s">
        <v>460</v>
      </c>
      <c r="E12" s="88">
        <v>2345</v>
      </c>
    </row>
    <row r="13" spans="1:5" x14ac:dyDescent="0.3">
      <c r="A13" t="str">
        <f t="shared" si="0"/>
        <v>KW8</v>
      </c>
      <c r="B13" s="90"/>
      <c r="C13" s="31"/>
      <c r="D13" s="87" t="s">
        <v>461</v>
      </c>
      <c r="E13" s="88">
        <v>3563546</v>
      </c>
    </row>
    <row r="14" spans="1:5" x14ac:dyDescent="0.3">
      <c r="A14" t="str">
        <f t="shared" si="0"/>
        <v>KW9</v>
      </c>
      <c r="B14" s="90"/>
      <c r="D14" s="87" t="s">
        <v>462</v>
      </c>
      <c r="E14" s="88">
        <v>54252</v>
      </c>
    </row>
    <row r="15" spans="1:5" x14ac:dyDescent="0.3">
      <c r="A15" t="str">
        <f t="shared" si="0"/>
        <v>KW10</v>
      </c>
      <c r="B15" s="90"/>
      <c r="D15" s="87" t="s">
        <v>463</v>
      </c>
      <c r="E15" s="88">
        <v>74</v>
      </c>
    </row>
    <row r="16" spans="1:5" x14ac:dyDescent="0.3">
      <c r="A16" t="str">
        <f t="shared" si="0"/>
        <v>KW11</v>
      </c>
      <c r="B16" s="90"/>
      <c r="C16" s="91"/>
      <c r="D16" s="87" t="s">
        <v>464</v>
      </c>
      <c r="E16" s="88">
        <v>4657</v>
      </c>
    </row>
    <row r="17" spans="1:5" x14ac:dyDescent="0.3">
      <c r="A17" t="str">
        <f t="shared" si="0"/>
        <v>KW12</v>
      </c>
      <c r="B17" s="90"/>
      <c r="D17" s="87" t="s">
        <v>465</v>
      </c>
      <c r="E17" s="88">
        <v>5353</v>
      </c>
    </row>
    <row r="18" spans="1:5" x14ac:dyDescent="0.3">
      <c r="A18" t="str">
        <f t="shared" si="0"/>
        <v>KW13</v>
      </c>
      <c r="B18" s="90"/>
      <c r="D18" s="87" t="s">
        <v>466</v>
      </c>
      <c r="E18" s="88">
        <v>235</v>
      </c>
    </row>
    <row r="19" spans="1:5" x14ac:dyDescent="0.3">
      <c r="A19" t="str">
        <f t="shared" si="0"/>
        <v>KW14</v>
      </c>
      <c r="B19" s="90"/>
      <c r="D19" s="87" t="s">
        <v>467</v>
      </c>
      <c r="E19" s="88">
        <v>43</v>
      </c>
    </row>
    <row r="20" spans="1:5" x14ac:dyDescent="0.3">
      <c r="A20" t="str">
        <f t="shared" si="0"/>
        <v>KW15</v>
      </c>
      <c r="B20" s="90"/>
      <c r="D20" s="87" t="s">
        <v>468</v>
      </c>
      <c r="E20" s="88">
        <v>23462</v>
      </c>
    </row>
    <row r="21" spans="1:5" x14ac:dyDescent="0.3">
      <c r="A21" t="str">
        <f t="shared" si="0"/>
        <v>KW16</v>
      </c>
      <c r="B21" s="90"/>
      <c r="D21" s="87" t="s">
        <v>469</v>
      </c>
      <c r="E21" s="88">
        <v>2426</v>
      </c>
    </row>
    <row r="22" spans="1:5" x14ac:dyDescent="0.3">
      <c r="A22" t="str">
        <f t="shared" si="0"/>
        <v>KW17</v>
      </c>
      <c r="B22" s="90"/>
      <c r="D22" s="87" t="s">
        <v>470</v>
      </c>
      <c r="E22" s="88">
        <v>3</v>
      </c>
    </row>
    <row r="23" spans="1:5" x14ac:dyDescent="0.3">
      <c r="A23" t="str">
        <f t="shared" ref="A23:A38" si="1">D20</f>
        <v>KW18</v>
      </c>
      <c r="B23" s="90"/>
      <c r="D23" s="87" t="s">
        <v>471</v>
      </c>
      <c r="E23" s="88">
        <v>26246</v>
      </c>
    </row>
    <row r="24" spans="1:5" x14ac:dyDescent="0.3">
      <c r="A24" t="str">
        <f t="shared" si="1"/>
        <v>KW19</v>
      </c>
      <c r="B24" s="90"/>
      <c r="D24" s="87" t="s">
        <v>472</v>
      </c>
      <c r="E24" s="88">
        <v>74</v>
      </c>
    </row>
    <row r="25" spans="1:5" x14ac:dyDescent="0.3">
      <c r="A25" t="str">
        <f t="shared" si="1"/>
        <v>KW20</v>
      </c>
      <c r="B25" s="90"/>
      <c r="D25" s="87" t="s">
        <v>473</v>
      </c>
      <c r="E25" s="88">
        <v>35</v>
      </c>
    </row>
    <row r="26" spans="1:5" x14ac:dyDescent="0.3">
      <c r="A26" t="str">
        <f t="shared" si="1"/>
        <v>KW21</v>
      </c>
      <c r="B26" s="90"/>
      <c r="D26" s="87" t="s">
        <v>474</v>
      </c>
      <c r="E26" s="88">
        <v>2452345</v>
      </c>
    </row>
    <row r="27" spans="1:5" x14ac:dyDescent="0.3">
      <c r="A27" t="str">
        <f t="shared" si="1"/>
        <v>KW22</v>
      </c>
      <c r="B27" s="90"/>
      <c r="D27" s="87" t="s">
        <v>475</v>
      </c>
      <c r="E27" s="88">
        <v>234</v>
      </c>
    </row>
    <row r="28" spans="1:5" x14ac:dyDescent="0.3">
      <c r="A28" t="str">
        <f t="shared" si="1"/>
        <v>KW23</v>
      </c>
      <c r="B28" s="90"/>
      <c r="D28" s="87" t="s">
        <v>476</v>
      </c>
      <c r="E28" s="88">
        <v>56</v>
      </c>
    </row>
    <row r="29" spans="1:5" x14ac:dyDescent="0.3">
      <c r="A29" t="str">
        <f t="shared" si="1"/>
        <v>KW24</v>
      </c>
      <c r="B29" s="90"/>
      <c r="D29" s="87" t="s">
        <v>477</v>
      </c>
      <c r="E29" s="88">
        <v>2345</v>
      </c>
    </row>
    <row r="30" spans="1:5" x14ac:dyDescent="0.3">
      <c r="A30" t="str">
        <f t="shared" si="1"/>
        <v>KW25</v>
      </c>
      <c r="B30" s="90"/>
      <c r="D30" s="87" t="s">
        <v>478</v>
      </c>
      <c r="E30" s="88">
        <v>35</v>
      </c>
    </row>
    <row r="31" spans="1:5" x14ac:dyDescent="0.3">
      <c r="A31" t="str">
        <f t="shared" si="1"/>
        <v>KW26</v>
      </c>
      <c r="B31" s="90"/>
      <c r="D31" s="87" t="s">
        <v>479</v>
      </c>
      <c r="E31" s="88">
        <v>2652634</v>
      </c>
    </row>
    <row r="32" spans="1:5" x14ac:dyDescent="0.3">
      <c r="A32" t="str">
        <f t="shared" si="1"/>
        <v>KW27</v>
      </c>
      <c r="B32" s="90"/>
      <c r="D32" s="87" t="s">
        <v>480</v>
      </c>
      <c r="E32" s="88">
        <v>234</v>
      </c>
    </row>
    <row r="33" spans="1:5" x14ac:dyDescent="0.3">
      <c r="A33" t="str">
        <f t="shared" si="1"/>
        <v>KW28</v>
      </c>
      <c r="B33" s="90"/>
      <c r="D33" s="87" t="s">
        <v>481</v>
      </c>
      <c r="E33" s="88">
        <v>24523</v>
      </c>
    </row>
    <row r="34" spans="1:5" x14ac:dyDescent="0.3">
      <c r="A34" t="str">
        <f t="shared" si="1"/>
        <v>KW29</v>
      </c>
      <c r="B34" s="90"/>
      <c r="D34" s="87" t="s">
        <v>482</v>
      </c>
      <c r="E34" s="88">
        <v>245</v>
      </c>
    </row>
    <row r="35" spans="1:5" x14ac:dyDescent="0.3">
      <c r="A35" t="str">
        <f t="shared" si="1"/>
        <v>KW30</v>
      </c>
      <c r="B35" s="90"/>
      <c r="D35" s="87" t="s">
        <v>483</v>
      </c>
      <c r="E35" s="88">
        <v>2680072</v>
      </c>
    </row>
    <row r="36" spans="1:5" x14ac:dyDescent="0.3">
      <c r="A36" t="str">
        <f t="shared" si="1"/>
        <v>KW31</v>
      </c>
      <c r="B36" s="90"/>
      <c r="D36" s="87" t="s">
        <v>484</v>
      </c>
      <c r="E36" s="88">
        <v>34</v>
      </c>
    </row>
    <row r="37" spans="1:5" x14ac:dyDescent="0.3">
      <c r="A37" t="str">
        <f t="shared" si="1"/>
        <v>KW32</v>
      </c>
      <c r="B37" s="90"/>
      <c r="D37" s="87" t="s">
        <v>485</v>
      </c>
      <c r="E37" s="88">
        <v>6735</v>
      </c>
    </row>
    <row r="38" spans="1:5" x14ac:dyDescent="0.3">
      <c r="A38" t="str">
        <f t="shared" si="1"/>
        <v>KW33</v>
      </c>
      <c r="B38" s="90"/>
      <c r="D38" s="87" t="s">
        <v>486</v>
      </c>
      <c r="E38" s="88">
        <v>243</v>
      </c>
    </row>
    <row r="39" spans="1:5" x14ac:dyDescent="0.3">
      <c r="A39" t="str">
        <f t="shared" ref="A39:A54" si="2">D36</f>
        <v>KW34</v>
      </c>
      <c r="B39" s="90"/>
      <c r="D39" s="87" t="s">
        <v>487</v>
      </c>
      <c r="E39" s="88">
        <v>573</v>
      </c>
    </row>
    <row r="40" spans="1:5" x14ac:dyDescent="0.3">
      <c r="A40" t="str">
        <f t="shared" si="2"/>
        <v>KW35</v>
      </c>
      <c r="B40" s="90"/>
      <c r="D40" s="87" t="s">
        <v>488</v>
      </c>
      <c r="E40" s="88">
        <v>435</v>
      </c>
    </row>
    <row r="41" spans="1:5" x14ac:dyDescent="0.3">
      <c r="A41" t="str">
        <f t="shared" si="2"/>
        <v>KW36</v>
      </c>
      <c r="B41" s="90"/>
      <c r="D41" s="87" t="s">
        <v>489</v>
      </c>
      <c r="E41" s="88">
        <v>3573</v>
      </c>
    </row>
    <row r="42" spans="1:5" x14ac:dyDescent="0.3">
      <c r="A42" t="str">
        <f t="shared" si="2"/>
        <v>KW37</v>
      </c>
      <c r="B42" s="90"/>
      <c r="D42" s="87" t="s">
        <v>490</v>
      </c>
      <c r="E42" s="88">
        <v>3453</v>
      </c>
    </row>
    <row r="43" spans="1:5" x14ac:dyDescent="0.3">
      <c r="A43" t="str">
        <f t="shared" si="2"/>
        <v>KW38</v>
      </c>
      <c r="B43" s="90"/>
      <c r="D43" s="87" t="s">
        <v>491</v>
      </c>
      <c r="E43" s="94">
        <v>15046</v>
      </c>
    </row>
    <row r="44" spans="1:5" x14ac:dyDescent="0.3">
      <c r="A44" t="str">
        <f t="shared" si="2"/>
        <v>KW39</v>
      </c>
      <c r="B44" s="90"/>
      <c r="D44" s="87" t="s">
        <v>492</v>
      </c>
      <c r="E44" s="88">
        <v>7547357</v>
      </c>
    </row>
    <row r="45" spans="1:5" x14ac:dyDescent="0.3">
      <c r="A45" t="str">
        <f t="shared" si="2"/>
        <v>KW40</v>
      </c>
      <c r="B45" s="90"/>
      <c r="D45" s="87" t="s">
        <v>493</v>
      </c>
      <c r="E45" s="88">
        <v>3453523</v>
      </c>
    </row>
    <row r="46" spans="1:5" x14ac:dyDescent="0.3">
      <c r="A46" t="str">
        <f t="shared" si="2"/>
        <v>KW41</v>
      </c>
      <c r="B46" s="90"/>
      <c r="D46" s="87" t="s">
        <v>494</v>
      </c>
      <c r="E46" s="88">
        <v>356345</v>
      </c>
    </row>
    <row r="47" spans="1:5" x14ac:dyDescent="0.3">
      <c r="A47" t="str">
        <f t="shared" si="2"/>
        <v>KW42</v>
      </c>
      <c r="B47" s="90"/>
      <c r="D47" s="87" t="s">
        <v>495</v>
      </c>
      <c r="E47" s="88">
        <v>36</v>
      </c>
    </row>
    <row r="48" spans="1:5" x14ac:dyDescent="0.3">
      <c r="A48" t="str">
        <f t="shared" si="2"/>
        <v>KW43</v>
      </c>
      <c r="B48" s="90"/>
      <c r="D48" s="87" t="s">
        <v>496</v>
      </c>
      <c r="E48" s="94">
        <v>11379333</v>
      </c>
    </row>
    <row r="49" spans="1:5" x14ac:dyDescent="0.3">
      <c r="A49" t="str">
        <f t="shared" si="2"/>
        <v>KW44</v>
      </c>
      <c r="B49" s="90"/>
      <c r="D49" s="87" t="s">
        <v>497</v>
      </c>
      <c r="E49" s="88">
        <v>753737</v>
      </c>
    </row>
    <row r="50" spans="1:5" x14ac:dyDescent="0.3">
      <c r="A50" t="str">
        <f t="shared" si="2"/>
        <v>KW45</v>
      </c>
      <c r="B50" s="90"/>
      <c r="D50" s="87" t="s">
        <v>498</v>
      </c>
      <c r="E50" s="88">
        <v>34535</v>
      </c>
    </row>
    <row r="51" spans="1:5" x14ac:dyDescent="0.3">
      <c r="A51" t="str">
        <f t="shared" si="2"/>
        <v>KW46</v>
      </c>
      <c r="B51" s="90"/>
      <c r="D51" s="87" t="s">
        <v>499</v>
      </c>
      <c r="E51" s="88">
        <v>234</v>
      </c>
    </row>
    <row r="52" spans="1:5" x14ac:dyDescent="0.3">
      <c r="A52" t="str">
        <f t="shared" si="2"/>
        <v>KW47</v>
      </c>
      <c r="B52" s="90"/>
      <c r="D52" s="87" t="s">
        <v>500</v>
      </c>
      <c r="E52" s="88">
        <v>3453</v>
      </c>
    </row>
    <row r="53" spans="1:5" x14ac:dyDescent="0.3">
      <c r="A53" t="str">
        <f>D50</f>
        <v>KW48</v>
      </c>
      <c r="B53" s="90"/>
      <c r="D53" s="87" t="s">
        <v>501</v>
      </c>
      <c r="E53" s="88">
        <v>234</v>
      </c>
    </row>
    <row r="54" spans="1:5" x14ac:dyDescent="0.3">
      <c r="A54" t="str">
        <f t="shared" si="2"/>
        <v>KW49</v>
      </c>
      <c r="B54" s="90"/>
      <c r="D54" s="87" t="s">
        <v>502</v>
      </c>
      <c r="E54" s="88">
        <v>2346</v>
      </c>
    </row>
    <row r="55" spans="1:5" x14ac:dyDescent="0.3">
      <c r="A55" t="str">
        <f t="shared" ref="A55:A57" si="3">D52</f>
        <v>KW50</v>
      </c>
      <c r="B55" s="90"/>
    </row>
    <row r="56" spans="1:5" x14ac:dyDescent="0.3">
      <c r="A56" t="str">
        <f>D53</f>
        <v>KW51</v>
      </c>
      <c r="B56" s="90"/>
    </row>
    <row r="57" spans="1:5" x14ac:dyDescent="0.3">
      <c r="A57" t="str">
        <f t="shared" si="3"/>
        <v>KW52</v>
      </c>
      <c r="B57" s="90"/>
    </row>
    <row r="58" spans="1:5" x14ac:dyDescent="0.3">
      <c r="B58" s="92"/>
    </row>
    <row r="59" spans="1:5" x14ac:dyDescent="0.3">
      <c r="A59" s="93" t="str">
        <f>IF(SUM(B6:B57)=37475429,"Sprint",IF(SUM(B6:B57)&gt;37462963,"Weitsprung","Kugelstossen"))</f>
        <v>Kugelstossen</v>
      </c>
    </row>
  </sheetData>
  <sheetProtection algorithmName="SHA-512" hashValue="i5Qzzp7RmuuaNTL3OpGgPLG50XnN69LqLvOZP3rQo9tNXxr3qOFXUn0VDdXJRaxZB2t5kjqFV024szIiRFE4vA==" saltValue="wDR48hUgzx0sO0JL1aRnjg==" spinCount="100000" sheet="1" objects="1" scenarios="1" selectLockedCells="1"/>
  <protectedRanges>
    <protectedRange algorithmName="SHA-512" hashValue="tLBsXH7nEjwAXQh6iDAa/Us/xg5AQJPblov/ZQpPwLT84qqhPWIzEIiKVuEmS0APQ0KQgo6M5sgJiuDANG0mNg==" saltValue="EGjQq9JqRFpdcZelo7ClbA==" spinCount="100000" sqref="B6:B57" name="Bereich1"/>
  </protectedRanges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4A7D-DCC5-491F-90E7-5881684804A6}">
  <sheetPr codeName="Tabelle7">
    <tabColor theme="5"/>
  </sheetPr>
  <dimension ref="A1:E59"/>
  <sheetViews>
    <sheetView zoomScale="190" zoomScaleNormal="190" workbookViewId="0">
      <selection activeCell="B6" sqref="B6"/>
    </sheetView>
  </sheetViews>
  <sheetFormatPr baseColWidth="10" defaultRowHeight="14.4" x14ac:dyDescent="0.3"/>
  <cols>
    <col min="1" max="1" width="15.21875" customWidth="1"/>
    <col min="2" max="2" width="21.44140625" customWidth="1"/>
    <col min="3" max="3" width="7.21875" customWidth="1"/>
    <col min="4" max="4" width="10.5546875" bestFit="1" customWidth="1"/>
    <col min="5" max="5" width="10" bestFit="1" customWidth="1"/>
  </cols>
  <sheetData>
    <row r="1" spans="1:5" ht="47.55" customHeight="1" x14ac:dyDescent="0.3">
      <c r="A1" s="121" t="s">
        <v>447</v>
      </c>
      <c r="B1" s="121"/>
      <c r="C1" s="121"/>
      <c r="D1" s="121"/>
      <c r="E1" s="121"/>
    </row>
    <row r="2" spans="1:5" x14ac:dyDescent="0.3">
      <c r="E2" s="87" t="s">
        <v>448</v>
      </c>
    </row>
    <row r="3" spans="1:5" x14ac:dyDescent="0.3">
      <c r="A3" t="s">
        <v>449</v>
      </c>
      <c r="D3" s="87" t="s">
        <v>450</v>
      </c>
      <c r="E3" s="88">
        <v>12466</v>
      </c>
    </row>
    <row r="4" spans="1:5" x14ac:dyDescent="0.3">
      <c r="B4" s="30"/>
      <c r="C4" s="30"/>
      <c r="D4" s="87" t="s">
        <v>451</v>
      </c>
      <c r="E4" s="88">
        <v>34</v>
      </c>
    </row>
    <row r="5" spans="1:5" ht="15" thickBot="1" x14ac:dyDescent="0.35">
      <c r="A5" s="89" t="s">
        <v>452</v>
      </c>
      <c r="B5" s="89" t="s">
        <v>522</v>
      </c>
      <c r="D5" s="87" t="s">
        <v>453</v>
      </c>
      <c r="E5" s="88">
        <v>264246</v>
      </c>
    </row>
    <row r="6" spans="1:5" x14ac:dyDescent="0.3">
      <c r="A6" t="str">
        <f>D3</f>
        <v>KW1</v>
      </c>
      <c r="B6" s="90">
        <f>E3</f>
        <v>12466</v>
      </c>
      <c r="C6" s="31"/>
      <c r="D6" s="87" t="s">
        <v>454</v>
      </c>
      <c r="E6" s="88">
        <v>252</v>
      </c>
    </row>
    <row r="7" spans="1:5" x14ac:dyDescent="0.3">
      <c r="A7" t="str">
        <f t="shared" ref="A7:A57" si="0">D4</f>
        <v>KW2</v>
      </c>
      <c r="B7" s="90">
        <f t="shared" ref="B7:B57" si="1">E4</f>
        <v>34</v>
      </c>
      <c r="C7" s="31"/>
      <c r="D7" s="87" t="s">
        <v>455</v>
      </c>
      <c r="E7" s="88">
        <v>24235</v>
      </c>
    </row>
    <row r="8" spans="1:5" x14ac:dyDescent="0.3">
      <c r="A8" t="str">
        <f t="shared" si="0"/>
        <v>KW3</v>
      </c>
      <c r="B8" s="90">
        <f t="shared" si="1"/>
        <v>264246</v>
      </c>
      <c r="C8" s="31"/>
      <c r="D8" s="87" t="s">
        <v>456</v>
      </c>
      <c r="E8" s="88">
        <v>2452</v>
      </c>
    </row>
    <row r="9" spans="1:5" x14ac:dyDescent="0.3">
      <c r="A9" t="str">
        <f t="shared" si="0"/>
        <v>KW4</v>
      </c>
      <c r="B9" s="90">
        <f t="shared" si="1"/>
        <v>252</v>
      </c>
      <c r="C9" s="31"/>
      <c r="D9" s="87" t="s">
        <v>457</v>
      </c>
      <c r="E9" s="88">
        <v>457457</v>
      </c>
    </row>
    <row r="10" spans="1:5" x14ac:dyDescent="0.3">
      <c r="A10" t="str">
        <f t="shared" si="0"/>
        <v>KW5</v>
      </c>
      <c r="B10" s="90">
        <f t="shared" si="1"/>
        <v>24235</v>
      </c>
      <c r="C10" s="31"/>
      <c r="D10" s="87" t="s">
        <v>458</v>
      </c>
      <c r="E10" s="88">
        <v>454456</v>
      </c>
    </row>
    <row r="11" spans="1:5" x14ac:dyDescent="0.3">
      <c r="A11" t="str">
        <f t="shared" si="0"/>
        <v>KW6</v>
      </c>
      <c r="B11" s="90">
        <f t="shared" si="1"/>
        <v>2452</v>
      </c>
      <c r="C11" s="31"/>
      <c r="D11" s="87" t="s">
        <v>459</v>
      </c>
      <c r="E11" s="88">
        <v>1203132</v>
      </c>
    </row>
    <row r="12" spans="1:5" x14ac:dyDescent="0.3">
      <c r="A12" t="str">
        <f t="shared" si="0"/>
        <v>KW7</v>
      </c>
      <c r="B12" s="90">
        <f t="shared" si="1"/>
        <v>457457</v>
      </c>
      <c r="C12" s="31"/>
      <c r="D12" s="87" t="s">
        <v>460</v>
      </c>
      <c r="E12" s="88">
        <v>2345</v>
      </c>
    </row>
    <row r="13" spans="1:5" x14ac:dyDescent="0.3">
      <c r="A13" t="str">
        <f t="shared" si="0"/>
        <v>KW8</v>
      </c>
      <c r="B13" s="90">
        <f t="shared" si="1"/>
        <v>454456</v>
      </c>
      <c r="C13" s="31"/>
      <c r="D13" s="87" t="s">
        <v>461</v>
      </c>
      <c r="E13" s="88">
        <v>3563546</v>
      </c>
    </row>
    <row r="14" spans="1:5" x14ac:dyDescent="0.3">
      <c r="A14" t="str">
        <f t="shared" si="0"/>
        <v>KW9</v>
      </c>
      <c r="B14" s="90">
        <f t="shared" si="1"/>
        <v>1203132</v>
      </c>
      <c r="D14" s="87" t="s">
        <v>462</v>
      </c>
      <c r="E14" s="88">
        <v>54252</v>
      </c>
    </row>
    <row r="15" spans="1:5" x14ac:dyDescent="0.3">
      <c r="A15" t="str">
        <f t="shared" si="0"/>
        <v>KW10</v>
      </c>
      <c r="B15" s="90">
        <f t="shared" si="1"/>
        <v>2345</v>
      </c>
      <c r="D15" s="87" t="s">
        <v>463</v>
      </c>
      <c r="E15" s="88">
        <v>74</v>
      </c>
    </row>
    <row r="16" spans="1:5" x14ac:dyDescent="0.3">
      <c r="A16" t="str">
        <f t="shared" si="0"/>
        <v>KW11</v>
      </c>
      <c r="B16" s="90">
        <f t="shared" si="1"/>
        <v>3563546</v>
      </c>
      <c r="C16" s="91"/>
      <c r="D16" s="87" t="s">
        <v>464</v>
      </c>
      <c r="E16" s="88">
        <v>4657</v>
      </c>
    </row>
    <row r="17" spans="1:5" x14ac:dyDescent="0.3">
      <c r="A17" t="str">
        <f t="shared" si="0"/>
        <v>KW12</v>
      </c>
      <c r="B17" s="90">
        <f t="shared" si="1"/>
        <v>54252</v>
      </c>
      <c r="D17" s="87" t="s">
        <v>465</v>
      </c>
      <c r="E17" s="88">
        <v>5353</v>
      </c>
    </row>
    <row r="18" spans="1:5" x14ac:dyDescent="0.3">
      <c r="A18" t="str">
        <f t="shared" si="0"/>
        <v>KW13</v>
      </c>
      <c r="B18" s="90">
        <f t="shared" si="1"/>
        <v>74</v>
      </c>
      <c r="D18" s="87" t="s">
        <v>466</v>
      </c>
      <c r="E18" s="88">
        <v>235</v>
      </c>
    </row>
    <row r="19" spans="1:5" x14ac:dyDescent="0.3">
      <c r="A19" t="str">
        <f t="shared" si="0"/>
        <v>KW14</v>
      </c>
      <c r="B19" s="90">
        <f t="shared" si="1"/>
        <v>4657</v>
      </c>
      <c r="D19" s="87" t="s">
        <v>467</v>
      </c>
      <c r="E19" s="88">
        <v>43</v>
      </c>
    </row>
    <row r="20" spans="1:5" x14ac:dyDescent="0.3">
      <c r="A20" t="str">
        <f t="shared" si="0"/>
        <v>KW15</v>
      </c>
      <c r="B20" s="90">
        <f t="shared" si="1"/>
        <v>5353</v>
      </c>
      <c r="D20" s="87" t="s">
        <v>468</v>
      </c>
      <c r="E20" s="88">
        <v>23462</v>
      </c>
    </row>
    <row r="21" spans="1:5" x14ac:dyDescent="0.3">
      <c r="A21" t="str">
        <f t="shared" si="0"/>
        <v>KW16</v>
      </c>
      <c r="B21" s="90">
        <f t="shared" si="1"/>
        <v>235</v>
      </c>
      <c r="D21" s="87" t="s">
        <v>469</v>
      </c>
      <c r="E21" s="88">
        <v>2426</v>
      </c>
    </row>
    <row r="22" spans="1:5" x14ac:dyDescent="0.3">
      <c r="A22" t="str">
        <f t="shared" si="0"/>
        <v>KW17</v>
      </c>
      <c r="B22" s="90">
        <f t="shared" si="1"/>
        <v>43</v>
      </c>
      <c r="D22" s="87" t="s">
        <v>470</v>
      </c>
      <c r="E22" s="88">
        <v>3</v>
      </c>
    </row>
    <row r="23" spans="1:5" x14ac:dyDescent="0.3">
      <c r="A23" t="str">
        <f t="shared" si="0"/>
        <v>KW18</v>
      </c>
      <c r="B23" s="90">
        <f t="shared" si="1"/>
        <v>23462</v>
      </c>
      <c r="D23" s="87" t="s">
        <v>471</v>
      </c>
      <c r="E23" s="88">
        <v>26246</v>
      </c>
    </row>
    <row r="24" spans="1:5" x14ac:dyDescent="0.3">
      <c r="A24" t="str">
        <f t="shared" si="0"/>
        <v>KW19</v>
      </c>
      <c r="B24" s="90">
        <f t="shared" si="1"/>
        <v>2426</v>
      </c>
      <c r="D24" s="87" t="s">
        <v>472</v>
      </c>
      <c r="E24" s="88">
        <v>74</v>
      </c>
    </row>
    <row r="25" spans="1:5" x14ac:dyDescent="0.3">
      <c r="A25" t="str">
        <f t="shared" si="0"/>
        <v>KW20</v>
      </c>
      <c r="B25" s="90">
        <f t="shared" si="1"/>
        <v>3</v>
      </c>
      <c r="D25" s="87" t="s">
        <v>473</v>
      </c>
      <c r="E25" s="88">
        <v>35</v>
      </c>
    </row>
    <row r="26" spans="1:5" x14ac:dyDescent="0.3">
      <c r="A26" t="str">
        <f t="shared" si="0"/>
        <v>KW21</v>
      </c>
      <c r="B26" s="90">
        <f t="shared" si="1"/>
        <v>26246</v>
      </c>
      <c r="D26" s="87" t="s">
        <v>474</v>
      </c>
      <c r="E26" s="88">
        <v>2452345</v>
      </c>
    </row>
    <row r="27" spans="1:5" x14ac:dyDescent="0.3">
      <c r="A27" t="str">
        <f t="shared" si="0"/>
        <v>KW22</v>
      </c>
      <c r="B27" s="90">
        <f t="shared" si="1"/>
        <v>74</v>
      </c>
      <c r="D27" s="87" t="s">
        <v>475</v>
      </c>
      <c r="E27" s="88">
        <v>234</v>
      </c>
    </row>
    <row r="28" spans="1:5" x14ac:dyDescent="0.3">
      <c r="A28" t="str">
        <f t="shared" si="0"/>
        <v>KW23</v>
      </c>
      <c r="B28" s="90">
        <f t="shared" si="1"/>
        <v>35</v>
      </c>
      <c r="D28" s="87" t="s">
        <v>476</v>
      </c>
      <c r="E28" s="88">
        <v>56</v>
      </c>
    </row>
    <row r="29" spans="1:5" x14ac:dyDescent="0.3">
      <c r="A29" t="str">
        <f t="shared" si="0"/>
        <v>KW24</v>
      </c>
      <c r="B29" s="90">
        <f t="shared" si="1"/>
        <v>2452345</v>
      </c>
      <c r="D29" s="87" t="s">
        <v>477</v>
      </c>
      <c r="E29" s="88">
        <v>2345</v>
      </c>
    </row>
    <row r="30" spans="1:5" x14ac:dyDescent="0.3">
      <c r="A30" t="str">
        <f t="shared" si="0"/>
        <v>KW25</v>
      </c>
      <c r="B30" s="90">
        <f t="shared" si="1"/>
        <v>234</v>
      </c>
      <c r="D30" s="87" t="s">
        <v>478</v>
      </c>
      <c r="E30" s="88">
        <v>35</v>
      </c>
    </row>
    <row r="31" spans="1:5" x14ac:dyDescent="0.3">
      <c r="A31" t="str">
        <f t="shared" si="0"/>
        <v>KW26</v>
      </c>
      <c r="B31" s="90">
        <f t="shared" si="1"/>
        <v>56</v>
      </c>
      <c r="D31" s="87" t="s">
        <v>479</v>
      </c>
      <c r="E31" s="88">
        <v>2652634</v>
      </c>
    </row>
    <row r="32" spans="1:5" x14ac:dyDescent="0.3">
      <c r="A32" t="str">
        <f t="shared" si="0"/>
        <v>KW27</v>
      </c>
      <c r="B32" s="90">
        <f t="shared" si="1"/>
        <v>2345</v>
      </c>
      <c r="D32" s="87" t="s">
        <v>480</v>
      </c>
      <c r="E32" s="88">
        <v>234</v>
      </c>
    </row>
    <row r="33" spans="1:5" x14ac:dyDescent="0.3">
      <c r="A33" t="str">
        <f t="shared" si="0"/>
        <v>KW28</v>
      </c>
      <c r="B33" s="90">
        <f t="shared" si="1"/>
        <v>35</v>
      </c>
      <c r="D33" s="87" t="s">
        <v>481</v>
      </c>
      <c r="E33" s="88">
        <v>24523</v>
      </c>
    </row>
    <row r="34" spans="1:5" x14ac:dyDescent="0.3">
      <c r="A34" t="str">
        <f t="shared" si="0"/>
        <v>KW29</v>
      </c>
      <c r="B34" s="90">
        <f t="shared" si="1"/>
        <v>2652634</v>
      </c>
      <c r="D34" s="87" t="s">
        <v>482</v>
      </c>
      <c r="E34" s="88">
        <v>245</v>
      </c>
    </row>
    <row r="35" spans="1:5" x14ac:dyDescent="0.3">
      <c r="A35" t="str">
        <f t="shared" si="0"/>
        <v>KW30</v>
      </c>
      <c r="B35" s="90">
        <f t="shared" si="1"/>
        <v>234</v>
      </c>
      <c r="D35" s="87" t="s">
        <v>483</v>
      </c>
      <c r="E35" s="88">
        <v>2680072</v>
      </c>
    </row>
    <row r="36" spans="1:5" x14ac:dyDescent="0.3">
      <c r="A36" t="str">
        <f t="shared" si="0"/>
        <v>KW31</v>
      </c>
      <c r="B36" s="90">
        <f t="shared" si="1"/>
        <v>24523</v>
      </c>
      <c r="D36" s="87" t="s">
        <v>484</v>
      </c>
      <c r="E36" s="88">
        <v>34</v>
      </c>
    </row>
    <row r="37" spans="1:5" x14ac:dyDescent="0.3">
      <c r="A37" t="str">
        <f t="shared" si="0"/>
        <v>KW32</v>
      </c>
      <c r="B37" s="90">
        <f t="shared" si="1"/>
        <v>245</v>
      </c>
      <c r="D37" s="87" t="s">
        <v>485</v>
      </c>
      <c r="E37" s="88">
        <v>6735</v>
      </c>
    </row>
    <row r="38" spans="1:5" x14ac:dyDescent="0.3">
      <c r="A38" t="str">
        <f t="shared" si="0"/>
        <v>KW33</v>
      </c>
      <c r="B38" s="90">
        <f t="shared" si="1"/>
        <v>2680072</v>
      </c>
      <c r="D38" s="87" t="s">
        <v>486</v>
      </c>
      <c r="E38" s="88">
        <v>243</v>
      </c>
    </row>
    <row r="39" spans="1:5" x14ac:dyDescent="0.3">
      <c r="A39" t="str">
        <f t="shared" si="0"/>
        <v>KW34</v>
      </c>
      <c r="B39" s="90">
        <f t="shared" si="1"/>
        <v>34</v>
      </c>
      <c r="D39" s="87" t="s">
        <v>487</v>
      </c>
      <c r="E39" s="88">
        <v>573</v>
      </c>
    </row>
    <row r="40" spans="1:5" x14ac:dyDescent="0.3">
      <c r="A40" t="str">
        <f t="shared" si="0"/>
        <v>KW35</v>
      </c>
      <c r="B40" s="90">
        <f t="shared" si="1"/>
        <v>6735</v>
      </c>
      <c r="D40" s="87" t="s">
        <v>488</v>
      </c>
      <c r="E40" s="88">
        <v>435</v>
      </c>
    </row>
    <row r="41" spans="1:5" x14ac:dyDescent="0.3">
      <c r="A41" t="str">
        <f t="shared" si="0"/>
        <v>KW36</v>
      </c>
      <c r="B41" s="90">
        <f t="shared" si="1"/>
        <v>243</v>
      </c>
      <c r="D41" s="87" t="s">
        <v>489</v>
      </c>
      <c r="E41" s="88">
        <v>3573</v>
      </c>
    </row>
    <row r="42" spans="1:5" x14ac:dyDescent="0.3">
      <c r="A42" t="str">
        <f t="shared" si="0"/>
        <v>KW37</v>
      </c>
      <c r="B42" s="90">
        <f t="shared" si="1"/>
        <v>573</v>
      </c>
      <c r="D42" s="87" t="s">
        <v>490</v>
      </c>
      <c r="E42" s="88">
        <v>3453</v>
      </c>
    </row>
    <row r="43" spans="1:5" x14ac:dyDescent="0.3">
      <c r="A43" t="str">
        <f t="shared" si="0"/>
        <v>KW38</v>
      </c>
      <c r="B43" s="90">
        <f t="shared" si="1"/>
        <v>435</v>
      </c>
      <c r="D43" s="87" t="s">
        <v>491</v>
      </c>
      <c r="E43" s="94">
        <v>15046</v>
      </c>
    </row>
    <row r="44" spans="1:5" x14ac:dyDescent="0.3">
      <c r="A44" t="str">
        <f t="shared" si="0"/>
        <v>KW39</v>
      </c>
      <c r="B44" s="90">
        <f t="shared" si="1"/>
        <v>3573</v>
      </c>
      <c r="D44" s="87" t="s">
        <v>492</v>
      </c>
      <c r="E44" s="88">
        <v>7547357</v>
      </c>
    </row>
    <row r="45" spans="1:5" x14ac:dyDescent="0.3">
      <c r="A45" t="str">
        <f t="shared" si="0"/>
        <v>KW40</v>
      </c>
      <c r="B45" s="90">
        <f t="shared" si="1"/>
        <v>3453</v>
      </c>
      <c r="D45" s="87" t="s">
        <v>493</v>
      </c>
      <c r="E45" s="88">
        <v>3453523</v>
      </c>
    </row>
    <row r="46" spans="1:5" x14ac:dyDescent="0.3">
      <c r="A46" t="str">
        <f t="shared" si="0"/>
        <v>KW41</v>
      </c>
      <c r="B46" s="90">
        <f t="shared" si="1"/>
        <v>15046</v>
      </c>
      <c r="D46" s="87" t="s">
        <v>494</v>
      </c>
      <c r="E46" s="88">
        <v>356345</v>
      </c>
    </row>
    <row r="47" spans="1:5" x14ac:dyDescent="0.3">
      <c r="A47" t="str">
        <f t="shared" si="0"/>
        <v>KW42</v>
      </c>
      <c r="B47" s="90">
        <f t="shared" si="1"/>
        <v>7547357</v>
      </c>
      <c r="D47" s="87" t="s">
        <v>495</v>
      </c>
      <c r="E47" s="88">
        <v>36</v>
      </c>
    </row>
    <row r="48" spans="1:5" x14ac:dyDescent="0.3">
      <c r="A48" t="str">
        <f t="shared" si="0"/>
        <v>KW43</v>
      </c>
      <c r="B48" s="90">
        <f t="shared" si="1"/>
        <v>3453523</v>
      </c>
      <c r="D48" s="87" t="s">
        <v>496</v>
      </c>
      <c r="E48" s="94">
        <v>11379333</v>
      </c>
    </row>
    <row r="49" spans="1:5" x14ac:dyDescent="0.3">
      <c r="A49" t="str">
        <f t="shared" si="0"/>
        <v>KW44</v>
      </c>
      <c r="B49" s="90">
        <f t="shared" si="1"/>
        <v>356345</v>
      </c>
      <c r="D49" s="87" t="s">
        <v>497</v>
      </c>
      <c r="E49" s="88">
        <v>753737</v>
      </c>
    </row>
    <row r="50" spans="1:5" x14ac:dyDescent="0.3">
      <c r="A50" t="str">
        <f t="shared" si="0"/>
        <v>KW45</v>
      </c>
      <c r="B50" s="90">
        <f t="shared" si="1"/>
        <v>36</v>
      </c>
      <c r="D50" s="87" t="s">
        <v>498</v>
      </c>
      <c r="E50" s="88">
        <v>34535</v>
      </c>
    </row>
    <row r="51" spans="1:5" x14ac:dyDescent="0.3">
      <c r="A51" t="str">
        <f t="shared" si="0"/>
        <v>KW46</v>
      </c>
      <c r="B51" s="90">
        <f t="shared" si="1"/>
        <v>11379333</v>
      </c>
      <c r="D51" s="87" t="s">
        <v>499</v>
      </c>
      <c r="E51" s="88">
        <v>234</v>
      </c>
    </row>
    <row r="52" spans="1:5" x14ac:dyDescent="0.3">
      <c r="A52" t="str">
        <f t="shared" si="0"/>
        <v>KW47</v>
      </c>
      <c r="B52" s="90">
        <f t="shared" si="1"/>
        <v>753737</v>
      </c>
      <c r="D52" s="87" t="s">
        <v>500</v>
      </c>
      <c r="E52" s="88">
        <v>3453</v>
      </c>
    </row>
    <row r="53" spans="1:5" x14ac:dyDescent="0.3">
      <c r="A53" t="str">
        <f>D50</f>
        <v>KW48</v>
      </c>
      <c r="B53" s="90">
        <f t="shared" si="1"/>
        <v>34535</v>
      </c>
      <c r="D53" s="87" t="s">
        <v>501</v>
      </c>
      <c r="E53" s="88">
        <v>234</v>
      </c>
    </row>
    <row r="54" spans="1:5" x14ac:dyDescent="0.3">
      <c r="A54" t="str">
        <f t="shared" si="0"/>
        <v>KW49</v>
      </c>
      <c r="B54" s="90">
        <f t="shared" si="1"/>
        <v>234</v>
      </c>
      <c r="D54" s="87" t="s">
        <v>502</v>
      </c>
      <c r="E54" s="88">
        <v>2346</v>
      </c>
    </row>
    <row r="55" spans="1:5" x14ac:dyDescent="0.3">
      <c r="A55" t="str">
        <f t="shared" si="0"/>
        <v>KW50</v>
      </c>
      <c r="B55" s="90">
        <f t="shared" si="1"/>
        <v>3453</v>
      </c>
    </row>
    <row r="56" spans="1:5" x14ac:dyDescent="0.3">
      <c r="A56" t="str">
        <f>D53</f>
        <v>KW51</v>
      </c>
      <c r="B56" s="90">
        <f t="shared" si="1"/>
        <v>234</v>
      </c>
    </row>
    <row r="57" spans="1:5" x14ac:dyDescent="0.3">
      <c r="A57" t="str">
        <f t="shared" si="0"/>
        <v>KW52</v>
      </c>
      <c r="B57" s="90">
        <f t="shared" si="1"/>
        <v>2346</v>
      </c>
    </row>
    <row r="58" spans="1:5" x14ac:dyDescent="0.3">
      <c r="B58" s="92"/>
    </row>
    <row r="59" spans="1:5" x14ac:dyDescent="0.3">
      <c r="A59" s="93" t="str">
        <f>IF(SUM(B6:B57)=37475429,"Sprint",IF(SUM(B6:B57)&gt;37462963,"Weitsprung","Kugelstossen"))</f>
        <v>Sprint</v>
      </c>
    </row>
  </sheetData>
  <sheetProtection algorithmName="SHA-512" hashValue="i5Qzzp7RmuuaNTL3OpGgPLG50XnN69LqLvOZP3rQo9tNXxr3qOFXUn0VDdXJRaxZB2t5kjqFV024szIiRFE4vA==" saltValue="wDR48hUgzx0sO0JL1aRnjg==" spinCount="100000" sheet="1" objects="1" scenarios="1" selectLockedCells="1"/>
  <protectedRanges>
    <protectedRange algorithmName="SHA-512" hashValue="tLBsXH7nEjwAXQh6iDAa/Us/xg5AQJPblov/ZQpPwLT84qqhPWIzEIiKVuEmS0APQ0KQgo6M5sgJiuDANG0mNg==" saltValue="EGjQq9JqRFpdcZelo7ClbA==" spinCount="100000" sqref="B6:B57" name="Bereich1"/>
  </protectedRanges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9D63-2058-4938-BD99-D4213F186A87}">
  <sheetPr codeName="Tabelle49">
    <tabColor theme="8" tint="0.79998168889431442"/>
  </sheetPr>
  <dimension ref="A1:G13"/>
  <sheetViews>
    <sheetView zoomScale="175" zoomScaleNormal="175" workbookViewId="0">
      <selection activeCell="G16" sqref="G16"/>
    </sheetView>
  </sheetViews>
  <sheetFormatPr baseColWidth="10" defaultRowHeight="14.4" x14ac:dyDescent="0.3"/>
  <cols>
    <col min="1" max="1" width="13.44140625" customWidth="1"/>
    <col min="3" max="3" width="4.5546875" customWidth="1"/>
    <col min="4" max="4" width="15.77734375" customWidth="1"/>
    <col min="6" max="6" width="7.5546875" customWidth="1"/>
  </cols>
  <sheetData>
    <row r="1" spans="1:7" ht="28.5" customHeight="1" x14ac:dyDescent="0.3">
      <c r="A1" s="69" t="s">
        <v>341</v>
      </c>
      <c r="B1" s="69"/>
      <c r="C1" s="69"/>
      <c r="D1" s="69"/>
      <c r="E1" s="69"/>
      <c r="F1" s="69"/>
      <c r="G1" s="69"/>
    </row>
    <row r="5" spans="1:7" x14ac:dyDescent="0.3">
      <c r="A5" s="32" t="s">
        <v>329</v>
      </c>
      <c r="B5" s="32"/>
      <c r="C5" s="32"/>
      <c r="D5" s="32"/>
      <c r="E5" s="32" t="s">
        <v>330</v>
      </c>
      <c r="F5" s="32"/>
      <c r="G5" s="32">
        <v>2121</v>
      </c>
    </row>
    <row r="6" spans="1:7" x14ac:dyDescent="0.3">
      <c r="A6" s="32"/>
      <c r="B6" s="32"/>
      <c r="C6" s="32"/>
      <c r="D6" s="32"/>
      <c r="E6" s="32" t="s">
        <v>331</v>
      </c>
      <c r="F6" s="32"/>
      <c r="G6" s="32">
        <v>44891</v>
      </c>
    </row>
    <row r="7" spans="1:7" x14ac:dyDescent="0.3">
      <c r="A7" s="32" t="s">
        <v>332</v>
      </c>
      <c r="B7" s="32"/>
      <c r="C7" s="32"/>
      <c r="D7" s="32"/>
      <c r="E7" s="32" t="s">
        <v>333</v>
      </c>
      <c r="F7" s="32"/>
      <c r="G7" s="32">
        <v>44870</v>
      </c>
    </row>
    <row r="8" spans="1:7" x14ac:dyDescent="0.3">
      <c r="A8" s="32" t="s">
        <v>334</v>
      </c>
      <c r="B8" s="32"/>
      <c r="C8" s="32"/>
      <c r="D8" s="32"/>
      <c r="E8" s="32" t="s">
        <v>335</v>
      </c>
      <c r="F8" s="32"/>
      <c r="G8" s="32" t="s">
        <v>336</v>
      </c>
    </row>
    <row r="9" spans="1:7" x14ac:dyDescent="0.3">
      <c r="A9" s="32" t="s">
        <v>337</v>
      </c>
      <c r="B9" s="32"/>
      <c r="C9" s="32"/>
      <c r="D9" s="32"/>
      <c r="E9" s="32"/>
      <c r="F9" s="32"/>
      <c r="G9" s="32"/>
    </row>
    <row r="10" spans="1:7" x14ac:dyDescent="0.3">
      <c r="A10" s="32" t="s">
        <v>338</v>
      </c>
      <c r="B10" s="32"/>
      <c r="C10" s="32"/>
      <c r="D10" s="32"/>
      <c r="E10" s="32" t="s">
        <v>339</v>
      </c>
      <c r="F10" s="32"/>
      <c r="G10" s="32" t="s">
        <v>340</v>
      </c>
    </row>
    <row r="13" spans="1:7" x14ac:dyDescent="0.3">
      <c r="A13" s="32" t="s">
        <v>342</v>
      </c>
      <c r="B13" s="20"/>
    </row>
  </sheetData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9A87-EC67-48C6-97F4-9E93A410F202}">
  <sheetPr codeName="Tabelle6">
    <tabColor theme="5"/>
  </sheetPr>
  <dimension ref="A1:G13"/>
  <sheetViews>
    <sheetView zoomScale="175" zoomScaleNormal="175" workbookViewId="0">
      <selection activeCell="H2" sqref="H2:H3"/>
    </sheetView>
  </sheetViews>
  <sheetFormatPr baseColWidth="10" defaultRowHeight="14.4" x14ac:dyDescent="0.3"/>
  <cols>
    <col min="1" max="1" width="13.44140625" customWidth="1"/>
    <col min="3" max="3" width="4.5546875" customWidth="1"/>
    <col min="4" max="4" width="15.77734375" customWidth="1"/>
    <col min="6" max="6" width="7.5546875" customWidth="1"/>
  </cols>
  <sheetData>
    <row r="1" spans="1:7" ht="28.5" customHeight="1" x14ac:dyDescent="0.3">
      <c r="A1" s="69" t="s">
        <v>341</v>
      </c>
      <c r="B1" s="69"/>
      <c r="C1" s="69"/>
      <c r="D1" s="69"/>
      <c r="E1" s="69"/>
      <c r="F1" s="69"/>
      <c r="G1" s="69"/>
    </row>
    <row r="5" spans="1:7" x14ac:dyDescent="0.3">
      <c r="A5" s="32" t="s">
        <v>329</v>
      </c>
      <c r="B5" s="32"/>
      <c r="C5" s="32"/>
      <c r="D5" s="32"/>
      <c r="E5" s="32" t="s">
        <v>330</v>
      </c>
      <c r="F5" s="32"/>
      <c r="G5" s="32">
        <v>2121</v>
      </c>
    </row>
    <row r="6" spans="1:7" x14ac:dyDescent="0.3">
      <c r="A6" s="32"/>
      <c r="B6" s="32"/>
      <c r="C6" s="32"/>
      <c r="D6" s="32"/>
      <c r="E6" s="32" t="s">
        <v>331</v>
      </c>
      <c r="F6" s="32"/>
      <c r="G6" s="32">
        <v>44891</v>
      </c>
    </row>
    <row r="7" spans="1:7" x14ac:dyDescent="0.3">
      <c r="A7" s="32" t="s">
        <v>332</v>
      </c>
      <c r="B7" s="32"/>
      <c r="C7" s="32"/>
      <c r="D7" s="32"/>
      <c r="E7" s="32" t="s">
        <v>333</v>
      </c>
      <c r="F7" s="32"/>
      <c r="G7" s="32">
        <v>44870</v>
      </c>
    </row>
    <row r="8" spans="1:7" x14ac:dyDescent="0.3">
      <c r="A8" s="32" t="s">
        <v>334</v>
      </c>
      <c r="B8" s="32"/>
      <c r="C8" s="32"/>
      <c r="D8" s="32"/>
      <c r="E8" s="32" t="s">
        <v>335</v>
      </c>
      <c r="F8" s="32"/>
      <c r="G8" s="32" t="s">
        <v>336</v>
      </c>
    </row>
    <row r="9" spans="1:7" x14ac:dyDescent="0.3">
      <c r="A9" s="32" t="s">
        <v>337</v>
      </c>
      <c r="B9" s="32"/>
      <c r="C9" s="32"/>
      <c r="D9" s="32"/>
      <c r="E9" s="32"/>
      <c r="F9" s="32"/>
      <c r="G9" s="32"/>
    </row>
    <row r="10" spans="1:7" x14ac:dyDescent="0.3">
      <c r="A10" s="32" t="s">
        <v>338</v>
      </c>
      <c r="B10" s="32"/>
      <c r="C10" s="32"/>
      <c r="D10" s="32"/>
      <c r="E10" s="32" t="s">
        <v>339</v>
      </c>
      <c r="F10" s="32"/>
      <c r="G10" s="32" t="s">
        <v>340</v>
      </c>
    </row>
    <row r="12" spans="1:7" ht="15" thickBot="1" x14ac:dyDescent="0.35"/>
    <row r="13" spans="1:7" ht="15" thickBot="1" x14ac:dyDescent="0.35">
      <c r="A13" s="32" t="s">
        <v>342</v>
      </c>
      <c r="B13" s="107">
        <f>COUNTBLANK(A5:G10)</f>
        <v>27</v>
      </c>
      <c r="C13" s="65" t="str">
        <f ca="1">_xlfn.FORMULATEXT(B13)</f>
        <v>=ANZAHLLEEREZELLEN(A5:G10)</v>
      </c>
    </row>
  </sheetData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B89F-554F-4ADD-BBAD-50B5C2EE28AB}">
  <sheetPr codeName="Tabelle50">
    <tabColor theme="8" tint="0.79998168889431442"/>
  </sheetPr>
  <dimension ref="A1:H17"/>
  <sheetViews>
    <sheetView zoomScale="175" zoomScaleNormal="175" workbookViewId="0">
      <selection activeCell="A2" sqref="A2"/>
    </sheetView>
  </sheetViews>
  <sheetFormatPr baseColWidth="10" defaultRowHeight="14.4" x14ac:dyDescent="0.3"/>
  <cols>
    <col min="1" max="1" width="19.21875" customWidth="1"/>
    <col min="6" max="6" width="3.77734375" customWidth="1"/>
    <col min="7" max="7" width="19" customWidth="1"/>
  </cols>
  <sheetData>
    <row r="1" spans="1:8" x14ac:dyDescent="0.3">
      <c r="A1" s="69" t="s">
        <v>411</v>
      </c>
      <c r="B1" s="69"/>
      <c r="C1" s="69"/>
      <c r="D1" s="69"/>
      <c r="E1" s="69"/>
      <c r="F1" s="69"/>
      <c r="G1" s="69"/>
      <c r="H1" s="69"/>
    </row>
    <row r="2" spans="1:8" x14ac:dyDescent="0.3">
      <c r="A2" s="65"/>
    </row>
    <row r="4" spans="1:8" ht="17.399999999999999" x14ac:dyDescent="0.3">
      <c r="A4" s="66">
        <v>1.0511999999999999</v>
      </c>
      <c r="B4" s="66">
        <v>1.0569</v>
      </c>
      <c r="C4" s="66">
        <v>1.0530999999999999</v>
      </c>
      <c r="D4" s="66">
        <v>1.0566</v>
      </c>
      <c r="E4" s="66">
        <v>1.0549999999999999</v>
      </c>
      <c r="G4" t="s">
        <v>412</v>
      </c>
      <c r="H4" s="64"/>
    </row>
    <row r="5" spans="1:8" ht="17.399999999999999" x14ac:dyDescent="0.3">
      <c r="A5" s="66">
        <v>1.0512999999999999</v>
      </c>
      <c r="B5" s="67">
        <v>1.0569999999999999</v>
      </c>
      <c r="C5" s="67">
        <v>1.0533999999999999</v>
      </c>
      <c r="D5" s="64">
        <v>1.0568</v>
      </c>
      <c r="E5" s="64">
        <v>1.0551999999999999</v>
      </c>
    </row>
    <row r="6" spans="1:8" ht="17.399999999999999" x14ac:dyDescent="0.3">
      <c r="A6" s="64">
        <v>1.0556000000000001</v>
      </c>
      <c r="B6" s="66">
        <v>1.0570999999999999</v>
      </c>
      <c r="C6" s="66">
        <v>1.0537000000000001</v>
      </c>
      <c r="D6" s="66">
        <v>1.0569999999999999</v>
      </c>
      <c r="E6" s="66">
        <v>1.0553999999999999</v>
      </c>
    </row>
    <row r="7" spans="1:8" ht="17.399999999999999" x14ac:dyDescent="0.3">
      <c r="A7" s="66">
        <v>1.0558000000000001</v>
      </c>
      <c r="B7" s="67">
        <v>1.0571999999999999</v>
      </c>
      <c r="C7" s="67">
        <v>1.054</v>
      </c>
      <c r="D7" s="64">
        <v>1.0571999999999999</v>
      </c>
      <c r="E7" s="64">
        <v>1.0556000000000001</v>
      </c>
    </row>
    <row r="8" spans="1:8" ht="17.399999999999999" x14ac:dyDescent="0.3">
      <c r="A8" s="64">
        <v>1.056</v>
      </c>
      <c r="B8" s="66">
        <v>1.0572999999999999</v>
      </c>
      <c r="C8" s="66">
        <v>1.0543</v>
      </c>
      <c r="D8" s="66">
        <v>1.0573999999999999</v>
      </c>
      <c r="E8" s="66">
        <v>1.0558000000000001</v>
      </c>
    </row>
    <row r="9" spans="1:8" ht="17.399999999999999" x14ac:dyDescent="0.3">
      <c r="A9" s="66">
        <v>1.0562</v>
      </c>
      <c r="B9" s="67">
        <v>1.0573999999999999</v>
      </c>
      <c r="C9" s="67">
        <v>1.0546</v>
      </c>
      <c r="D9" s="64">
        <v>1.0576000000000001</v>
      </c>
      <c r="E9" s="64">
        <v>1.056</v>
      </c>
    </row>
    <row r="10" spans="1:8" ht="17.399999999999999" x14ac:dyDescent="0.3">
      <c r="A10" s="66">
        <v>1.0516000000000001</v>
      </c>
      <c r="B10" s="66">
        <v>1.0575000000000001</v>
      </c>
      <c r="C10" s="66">
        <v>1.0548999999999999</v>
      </c>
      <c r="D10" s="66">
        <v>1.0513999999999999</v>
      </c>
      <c r="E10" s="66">
        <v>1.0562</v>
      </c>
    </row>
    <row r="11" spans="1:8" ht="17.399999999999999" x14ac:dyDescent="0.3">
      <c r="A11" s="64">
        <v>1.0518000000000001</v>
      </c>
      <c r="B11" s="67">
        <v>1.0576000000000001</v>
      </c>
      <c r="C11" s="67">
        <v>1.0551999999999999</v>
      </c>
      <c r="D11" s="66">
        <v>1.0503</v>
      </c>
      <c r="E11" s="64">
        <v>1.0564</v>
      </c>
    </row>
    <row r="12" spans="1:8" ht="17.399999999999999" x14ac:dyDescent="0.3">
      <c r="A12" s="66">
        <v>1.052</v>
      </c>
      <c r="B12" s="64">
        <v>1.0551999999999999</v>
      </c>
      <c r="C12" s="66">
        <v>1.0555000000000001</v>
      </c>
      <c r="D12" s="67">
        <v>1.0569999999999999</v>
      </c>
      <c r="E12" s="67">
        <v>1.0533999999999999</v>
      </c>
    </row>
    <row r="13" spans="1:8" ht="17.399999999999999" x14ac:dyDescent="0.3">
      <c r="A13" s="64">
        <v>1.0522</v>
      </c>
      <c r="B13" s="66">
        <v>1.0553999999999999</v>
      </c>
      <c r="C13" s="67">
        <v>1.0558000000000001</v>
      </c>
      <c r="D13" s="66">
        <v>1.0570999999999999</v>
      </c>
      <c r="E13" s="66">
        <v>1.0537000000000001</v>
      </c>
    </row>
    <row r="14" spans="1:8" ht="17.399999999999999" x14ac:dyDescent="0.3">
      <c r="A14" s="66">
        <v>1.0524</v>
      </c>
      <c r="B14" s="64">
        <v>1.0556000000000001</v>
      </c>
      <c r="C14" s="66">
        <v>1.0561</v>
      </c>
      <c r="D14" s="67">
        <v>1.0571999999999999</v>
      </c>
      <c r="E14" s="67">
        <v>1.054</v>
      </c>
    </row>
    <row r="15" spans="1:8" ht="17.399999999999999" x14ac:dyDescent="0.3">
      <c r="A15" s="64">
        <v>1.0526</v>
      </c>
      <c r="B15" s="67">
        <v>1.0580000000000001</v>
      </c>
      <c r="C15" s="67">
        <v>1.0564</v>
      </c>
      <c r="D15" s="64">
        <v>1.0522</v>
      </c>
      <c r="E15" s="66">
        <v>1.0543</v>
      </c>
    </row>
    <row r="16" spans="1:8" ht="17.399999999999999" x14ac:dyDescent="0.3">
      <c r="A16" s="66">
        <v>1.0524</v>
      </c>
      <c r="B16" s="66">
        <v>1.0581</v>
      </c>
      <c r="C16" s="66">
        <v>1.0567</v>
      </c>
      <c r="D16" s="66">
        <v>1.0524</v>
      </c>
      <c r="E16" s="67">
        <v>1.0546</v>
      </c>
    </row>
    <row r="17" spans="1:5" ht="17.399999999999999" x14ac:dyDescent="0.3">
      <c r="A17" s="66">
        <v>1.0525</v>
      </c>
      <c r="B17" s="67">
        <v>1.0582</v>
      </c>
      <c r="C17" s="67">
        <v>1.0569999999999999</v>
      </c>
      <c r="D17" s="64">
        <v>1.0526</v>
      </c>
      <c r="E17" s="66">
        <v>1.0548999999999999</v>
      </c>
    </row>
  </sheetData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0C2A-FC7B-40CB-8198-1DEA42B304C5}">
  <sheetPr codeName="Tabelle5">
    <tabColor theme="5"/>
  </sheetPr>
  <dimension ref="A1:I17"/>
  <sheetViews>
    <sheetView zoomScale="175" zoomScaleNormal="175" workbookViewId="0">
      <selection activeCell="H2" sqref="H2:H3"/>
    </sheetView>
  </sheetViews>
  <sheetFormatPr baseColWidth="10" defaultRowHeight="14.4" x14ac:dyDescent="0.3"/>
  <cols>
    <col min="1" max="1" width="19.21875" customWidth="1"/>
    <col min="6" max="6" width="3.77734375" customWidth="1"/>
    <col min="7" max="7" width="19" customWidth="1"/>
  </cols>
  <sheetData>
    <row r="1" spans="1:9" x14ac:dyDescent="0.3">
      <c r="A1" s="69" t="s">
        <v>411</v>
      </c>
      <c r="B1" s="69"/>
      <c r="C1" s="69"/>
      <c r="D1" s="69"/>
      <c r="E1" s="69"/>
      <c r="F1" s="69"/>
      <c r="G1" s="69"/>
      <c r="H1" s="69"/>
    </row>
    <row r="2" spans="1:9" x14ac:dyDescent="0.3">
      <c r="A2" s="65"/>
    </row>
    <row r="3" spans="1:9" ht="15" thickBot="1" x14ac:dyDescent="0.35"/>
    <row r="4" spans="1:9" ht="18" thickBot="1" x14ac:dyDescent="0.35">
      <c r="A4" s="66">
        <v>1.0511999999999999</v>
      </c>
      <c r="B4" s="66">
        <v>1.0569</v>
      </c>
      <c r="C4" s="66">
        <v>1.0530999999999999</v>
      </c>
      <c r="D4" s="66">
        <v>1.0566</v>
      </c>
      <c r="E4" s="66">
        <v>1.0549999999999999</v>
      </c>
      <c r="G4" t="s">
        <v>412</v>
      </c>
      <c r="H4" s="108">
        <f>MAX(A4:E17)</f>
        <v>1.0582</v>
      </c>
      <c r="I4" s="65" t="str">
        <f ca="1">_xlfn.FORMULATEXT(H4)</f>
        <v>=MAX(A4:E17)</v>
      </c>
    </row>
    <row r="5" spans="1:9" ht="17.399999999999999" x14ac:dyDescent="0.3">
      <c r="A5" s="66">
        <v>1.0512999999999999</v>
      </c>
      <c r="B5" s="67">
        <v>1.0569999999999999</v>
      </c>
      <c r="C5" s="67">
        <v>1.0533999999999999</v>
      </c>
      <c r="D5" s="64">
        <v>1.0568</v>
      </c>
      <c r="E5" s="64">
        <v>1.0551999999999999</v>
      </c>
    </row>
    <row r="6" spans="1:9" ht="17.399999999999999" x14ac:dyDescent="0.3">
      <c r="A6" s="64">
        <v>1.0556000000000001</v>
      </c>
      <c r="B6" s="66">
        <v>1.0570999999999999</v>
      </c>
      <c r="C6" s="66">
        <v>1.0537000000000001</v>
      </c>
      <c r="D6" s="66">
        <v>1.0569999999999999</v>
      </c>
      <c r="E6" s="66">
        <v>1.0553999999999999</v>
      </c>
    </row>
    <row r="7" spans="1:9" ht="17.399999999999999" x14ac:dyDescent="0.3">
      <c r="A7" s="66">
        <v>1.0558000000000001</v>
      </c>
      <c r="B7" s="67">
        <v>1.0571999999999999</v>
      </c>
      <c r="C7" s="67">
        <v>1.054</v>
      </c>
      <c r="D7" s="64">
        <v>1.0571999999999999</v>
      </c>
      <c r="E7" s="64">
        <v>1.0556000000000001</v>
      </c>
    </row>
    <row r="8" spans="1:9" ht="17.399999999999999" x14ac:dyDescent="0.3">
      <c r="A8" s="64">
        <v>1.056</v>
      </c>
      <c r="B8" s="66">
        <v>1.0572999999999999</v>
      </c>
      <c r="C8" s="66">
        <v>1.0543</v>
      </c>
      <c r="D8" s="66">
        <v>1.0573999999999999</v>
      </c>
      <c r="E8" s="66">
        <v>1.0558000000000001</v>
      </c>
    </row>
    <row r="9" spans="1:9" ht="17.399999999999999" x14ac:dyDescent="0.3">
      <c r="A9" s="66">
        <v>1.0562</v>
      </c>
      <c r="B9" s="67">
        <v>1.0573999999999999</v>
      </c>
      <c r="C9" s="67">
        <v>1.0546</v>
      </c>
      <c r="D9" s="64">
        <v>1.0576000000000001</v>
      </c>
      <c r="E9" s="64">
        <v>1.056</v>
      </c>
    </row>
    <row r="10" spans="1:9" ht="17.399999999999999" x14ac:dyDescent="0.3">
      <c r="A10" s="66">
        <v>1.0516000000000001</v>
      </c>
      <c r="B10" s="66">
        <v>1.0575000000000001</v>
      </c>
      <c r="C10" s="66">
        <v>1.0548999999999999</v>
      </c>
      <c r="D10" s="66">
        <v>1.0513999999999999</v>
      </c>
      <c r="E10" s="66">
        <v>1.0562</v>
      </c>
    </row>
    <row r="11" spans="1:9" ht="17.399999999999999" x14ac:dyDescent="0.3">
      <c r="A11" s="64">
        <v>1.0518000000000001</v>
      </c>
      <c r="B11" s="67">
        <v>1.0576000000000001</v>
      </c>
      <c r="C11" s="67">
        <v>1.0551999999999999</v>
      </c>
      <c r="D11" s="66">
        <v>1.0503</v>
      </c>
      <c r="E11" s="64">
        <v>1.0564</v>
      </c>
    </row>
    <row r="12" spans="1:9" ht="17.399999999999999" x14ac:dyDescent="0.3">
      <c r="A12" s="66">
        <v>1.052</v>
      </c>
      <c r="B12" s="64">
        <v>1.0551999999999999</v>
      </c>
      <c r="C12" s="66">
        <v>1.0555000000000001</v>
      </c>
      <c r="D12" s="67">
        <v>1.0569999999999999</v>
      </c>
      <c r="E12" s="67">
        <v>1.0533999999999999</v>
      </c>
    </row>
    <row r="13" spans="1:9" ht="17.399999999999999" x14ac:dyDescent="0.3">
      <c r="A13" s="64">
        <v>1.0522</v>
      </c>
      <c r="B13" s="66">
        <v>1.0553999999999999</v>
      </c>
      <c r="C13" s="67">
        <v>1.0558000000000001</v>
      </c>
      <c r="D13" s="66">
        <v>1.0570999999999999</v>
      </c>
      <c r="E13" s="66">
        <v>1.0537000000000001</v>
      </c>
    </row>
    <row r="14" spans="1:9" ht="17.399999999999999" x14ac:dyDescent="0.3">
      <c r="A14" s="66">
        <v>1.0524</v>
      </c>
      <c r="B14" s="64">
        <v>1.0556000000000001</v>
      </c>
      <c r="C14" s="66">
        <v>1.0561</v>
      </c>
      <c r="D14" s="67">
        <v>1.0571999999999999</v>
      </c>
      <c r="E14" s="67">
        <v>1.054</v>
      </c>
    </row>
    <row r="15" spans="1:9" ht="17.399999999999999" x14ac:dyDescent="0.3">
      <c r="A15" s="64">
        <v>1.0526</v>
      </c>
      <c r="B15" s="67">
        <v>1.0580000000000001</v>
      </c>
      <c r="C15" s="67">
        <v>1.0564</v>
      </c>
      <c r="D15" s="64">
        <v>1.0522</v>
      </c>
      <c r="E15" s="66">
        <v>1.0543</v>
      </c>
    </row>
    <row r="16" spans="1:9" ht="17.399999999999999" x14ac:dyDescent="0.3">
      <c r="A16" s="66">
        <v>1.0524</v>
      </c>
      <c r="B16" s="66">
        <v>1.0581</v>
      </c>
      <c r="C16" s="66">
        <v>1.0567</v>
      </c>
      <c r="D16" s="66">
        <v>1.0524</v>
      </c>
      <c r="E16" s="67">
        <v>1.0546</v>
      </c>
    </row>
    <row r="17" spans="1:5" ht="17.399999999999999" x14ac:dyDescent="0.3">
      <c r="A17" s="66">
        <v>1.0525</v>
      </c>
      <c r="B17" s="67">
        <v>1.0582</v>
      </c>
      <c r="C17" s="67">
        <v>1.0569999999999999</v>
      </c>
      <c r="D17" s="64">
        <v>1.0526</v>
      </c>
      <c r="E17" s="66">
        <v>1.0548999999999999</v>
      </c>
    </row>
  </sheetData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732A-C5E1-4F5C-A831-E794B72CFA8B}">
  <sheetPr codeName="Tabelle51">
    <tabColor theme="8" tint="0.79998168889431442"/>
  </sheetPr>
  <dimension ref="A1:I18"/>
  <sheetViews>
    <sheetView zoomScale="190" zoomScaleNormal="190" workbookViewId="0"/>
  </sheetViews>
  <sheetFormatPr baseColWidth="10" defaultRowHeight="14.4" x14ac:dyDescent="0.3"/>
  <cols>
    <col min="1" max="1" width="7.21875" customWidth="1"/>
    <col min="2" max="5" width="6.21875" customWidth="1"/>
    <col min="6" max="6" width="3.44140625" customWidth="1"/>
  </cols>
  <sheetData>
    <row r="1" spans="1:9" x14ac:dyDescent="0.3">
      <c r="A1" s="69" t="s">
        <v>409</v>
      </c>
      <c r="B1" s="69"/>
      <c r="C1" s="69"/>
      <c r="D1" s="69"/>
      <c r="E1" s="69"/>
      <c r="F1" s="69"/>
      <c r="G1" s="69"/>
      <c r="H1" s="69"/>
      <c r="I1" s="69"/>
    </row>
    <row r="2" spans="1:9" x14ac:dyDescent="0.3">
      <c r="A2" s="78"/>
    </row>
    <row r="4" spans="1:9" ht="17.399999999999999" x14ac:dyDescent="0.3">
      <c r="A4" s="34"/>
      <c r="B4" s="34"/>
      <c r="C4" s="34"/>
    </row>
    <row r="5" spans="1:9" ht="16.05" customHeight="1" x14ac:dyDescent="0.3">
      <c r="A5" s="62">
        <v>10.97</v>
      </c>
      <c r="B5" s="62">
        <v>11.97</v>
      </c>
      <c r="C5" s="62">
        <v>12.97</v>
      </c>
      <c r="D5" s="62">
        <v>13.97</v>
      </c>
      <c r="E5" s="62">
        <v>14.97</v>
      </c>
      <c r="G5" t="s">
        <v>410</v>
      </c>
      <c r="H5" s="64"/>
    </row>
    <row r="6" spans="1:9" ht="16.05" customHeight="1" x14ac:dyDescent="0.3">
      <c r="A6" s="62">
        <v>10.74</v>
      </c>
      <c r="B6" s="62">
        <v>12.97</v>
      </c>
      <c r="C6" s="62">
        <v>12.97</v>
      </c>
      <c r="D6" s="62">
        <v>14.97</v>
      </c>
      <c r="E6" s="62">
        <v>10.74</v>
      </c>
    </row>
    <row r="7" spans="1:9" ht="16.05" customHeight="1" x14ac:dyDescent="0.3">
      <c r="A7" s="62">
        <v>10.99</v>
      </c>
      <c r="B7" s="62">
        <v>21.97</v>
      </c>
      <c r="C7" s="62">
        <v>11.456</v>
      </c>
      <c r="D7" s="62">
        <v>15.97</v>
      </c>
      <c r="E7" s="62">
        <v>10.99</v>
      </c>
    </row>
    <row r="8" spans="1:9" ht="16.05" customHeight="1" x14ac:dyDescent="0.3">
      <c r="A8" s="62">
        <v>10.76</v>
      </c>
      <c r="B8" s="62">
        <v>22.97</v>
      </c>
      <c r="C8" s="62">
        <v>12.97</v>
      </c>
      <c r="D8" s="62">
        <v>10.45</v>
      </c>
      <c r="E8" s="62">
        <v>10.76</v>
      </c>
    </row>
    <row r="9" spans="1:9" ht="16.05" customHeight="1" x14ac:dyDescent="0.3">
      <c r="A9" s="62">
        <v>11.12</v>
      </c>
      <c r="B9" s="62">
        <v>23.97</v>
      </c>
      <c r="C9" s="62">
        <v>12.454499999999999</v>
      </c>
      <c r="D9" s="62">
        <v>17.97</v>
      </c>
      <c r="E9" s="62">
        <v>11.12</v>
      </c>
    </row>
    <row r="10" spans="1:9" ht="16.05" customHeight="1" x14ac:dyDescent="0.3">
      <c r="A10" s="62">
        <v>10.61</v>
      </c>
      <c r="B10" s="62">
        <v>24.97</v>
      </c>
      <c r="C10" s="62">
        <v>12.97</v>
      </c>
      <c r="D10" s="62">
        <v>18.97</v>
      </c>
      <c r="E10" s="62">
        <v>10.61</v>
      </c>
    </row>
    <row r="11" spans="1:9" ht="16.05" customHeight="1" x14ac:dyDescent="0.3">
      <c r="A11" s="62">
        <v>10.91</v>
      </c>
      <c r="B11" s="62">
        <v>15.97</v>
      </c>
      <c r="C11" s="62">
        <v>12.345000000000001</v>
      </c>
      <c r="D11" s="62">
        <v>19.97</v>
      </c>
      <c r="E11" s="62">
        <v>10.91</v>
      </c>
    </row>
    <row r="12" spans="1:9" ht="16.05" customHeight="1" x14ac:dyDescent="0.3">
      <c r="A12" s="62">
        <v>11.02</v>
      </c>
      <c r="B12" s="62">
        <v>16.97</v>
      </c>
      <c r="C12" s="62">
        <v>12.97</v>
      </c>
      <c r="D12" s="62">
        <v>20.97</v>
      </c>
      <c r="E12" s="62">
        <v>11.02</v>
      </c>
    </row>
    <row r="13" spans="1:9" ht="16.05" customHeight="1" x14ac:dyDescent="0.3">
      <c r="A13" s="63">
        <v>10.49</v>
      </c>
      <c r="B13" s="62">
        <v>17.97</v>
      </c>
      <c r="C13" s="62">
        <v>12.97</v>
      </c>
      <c r="D13" s="62">
        <v>21.97</v>
      </c>
      <c r="E13" s="62">
        <v>12.045</v>
      </c>
    </row>
    <row r="14" spans="1:9" ht="16.05" customHeight="1" x14ac:dyDescent="0.3">
      <c r="A14" s="62">
        <v>10.64</v>
      </c>
      <c r="B14" s="62">
        <v>18.97</v>
      </c>
      <c r="C14" s="62">
        <v>10.64</v>
      </c>
      <c r="D14" s="62">
        <v>22.97</v>
      </c>
      <c r="E14" s="62">
        <v>13.02</v>
      </c>
    </row>
    <row r="15" spans="1:9" ht="16.05" customHeight="1" x14ac:dyDescent="0.3">
      <c r="A15" s="62">
        <v>10.65</v>
      </c>
      <c r="B15" s="62">
        <v>10.556699999999999</v>
      </c>
      <c r="C15" s="62">
        <v>10.464560000000001</v>
      </c>
      <c r="D15" s="62">
        <v>23.97</v>
      </c>
      <c r="E15" s="62">
        <v>11.02</v>
      </c>
    </row>
    <row r="16" spans="1:9" ht="16.05" customHeight="1" x14ac:dyDescent="0.3">
      <c r="A16" s="62">
        <v>10.4564</v>
      </c>
      <c r="B16" s="62">
        <v>22.465456</v>
      </c>
      <c r="C16" s="62">
        <v>10.73</v>
      </c>
      <c r="D16" s="62">
        <v>24.966999999999999</v>
      </c>
      <c r="E16" s="63">
        <v>10.49</v>
      </c>
    </row>
    <row r="17" spans="1:5" ht="16.05" customHeight="1" x14ac:dyDescent="0.3">
      <c r="A17" s="62">
        <v>10.73</v>
      </c>
      <c r="B17" s="62">
        <v>23.97</v>
      </c>
      <c r="C17" s="62">
        <v>10.875999999999999</v>
      </c>
      <c r="D17" s="62">
        <v>25.97</v>
      </c>
      <c r="E17" s="62">
        <v>10.64</v>
      </c>
    </row>
    <row r="18" spans="1:5" ht="16.05" customHeight="1" x14ac:dyDescent="0.3">
      <c r="A18" s="62">
        <v>10.74</v>
      </c>
      <c r="B18" s="62">
        <v>10.74</v>
      </c>
      <c r="C18" s="62">
        <v>10.74</v>
      </c>
      <c r="D18" s="62">
        <v>26.97</v>
      </c>
      <c r="E18" s="62">
        <v>10.65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2F96-5179-47C8-A8D6-62B76F536C05}">
  <sheetPr codeName="Tabelle4">
    <tabColor theme="5"/>
  </sheetPr>
  <dimension ref="A1:I18"/>
  <sheetViews>
    <sheetView zoomScale="190" zoomScaleNormal="190" workbookViewId="0">
      <selection activeCell="H2" sqref="H2:H3"/>
    </sheetView>
  </sheetViews>
  <sheetFormatPr baseColWidth="10" defaultRowHeight="14.4" x14ac:dyDescent="0.3"/>
  <cols>
    <col min="1" max="1" width="7.21875" customWidth="1"/>
    <col min="2" max="5" width="6.21875" customWidth="1"/>
    <col min="6" max="6" width="3.44140625" customWidth="1"/>
  </cols>
  <sheetData>
    <row r="1" spans="1:9" x14ac:dyDescent="0.3">
      <c r="A1" s="69" t="s">
        <v>409</v>
      </c>
      <c r="B1" s="69"/>
      <c r="C1" s="69"/>
      <c r="D1" s="69"/>
      <c r="E1" s="69"/>
      <c r="F1" s="69"/>
      <c r="G1" s="69"/>
      <c r="H1" s="69"/>
      <c r="I1" s="69"/>
    </row>
    <row r="2" spans="1:9" x14ac:dyDescent="0.3">
      <c r="A2" s="78"/>
    </row>
    <row r="4" spans="1:9" ht="18" thickBot="1" x14ac:dyDescent="0.35">
      <c r="A4" s="34"/>
      <c r="B4" s="34"/>
      <c r="C4" s="34"/>
    </row>
    <row r="5" spans="1:9" ht="16.05" customHeight="1" thickBot="1" x14ac:dyDescent="0.35">
      <c r="A5" s="62">
        <v>10.97</v>
      </c>
      <c r="B5" s="62">
        <v>11.97</v>
      </c>
      <c r="C5" s="62">
        <v>12.97</v>
      </c>
      <c r="D5" s="62">
        <v>13.97</v>
      </c>
      <c r="E5" s="62">
        <v>14.97</v>
      </c>
      <c r="G5" t="s">
        <v>410</v>
      </c>
      <c r="H5" s="108">
        <f>MIN(A5:E18)</f>
        <v>10.45</v>
      </c>
      <c r="I5" s="65" t="str">
        <f ca="1">_xlfn.FORMULATEXT(H5)</f>
        <v>=MIN(A5:E18)</v>
      </c>
    </row>
    <row r="6" spans="1:9" ht="16.05" customHeight="1" x14ac:dyDescent="0.3">
      <c r="A6" s="62">
        <v>10.74</v>
      </c>
      <c r="B6" s="62">
        <v>12.97</v>
      </c>
      <c r="C6" s="62">
        <v>12.97</v>
      </c>
      <c r="D6" s="62">
        <v>14.97</v>
      </c>
      <c r="E6" s="62">
        <v>10.74</v>
      </c>
    </row>
    <row r="7" spans="1:9" ht="16.05" customHeight="1" x14ac:dyDescent="0.3">
      <c r="A7" s="62">
        <v>10.99</v>
      </c>
      <c r="B7" s="62">
        <v>21.97</v>
      </c>
      <c r="C7" s="62">
        <v>11.456</v>
      </c>
      <c r="D7" s="62">
        <v>15.97</v>
      </c>
      <c r="E7" s="62">
        <v>10.99</v>
      </c>
    </row>
    <row r="8" spans="1:9" ht="16.05" customHeight="1" x14ac:dyDescent="0.3">
      <c r="A8" s="62">
        <v>10.76</v>
      </c>
      <c r="B8" s="62">
        <v>22.97</v>
      </c>
      <c r="C8" s="62">
        <v>12.97</v>
      </c>
      <c r="D8" s="62">
        <v>10.45</v>
      </c>
      <c r="E8" s="62">
        <v>10.76</v>
      </c>
    </row>
    <row r="9" spans="1:9" ht="16.05" customHeight="1" x14ac:dyDescent="0.3">
      <c r="A9" s="62">
        <v>11.12</v>
      </c>
      <c r="B9" s="62">
        <v>23.97</v>
      </c>
      <c r="C9" s="62">
        <v>12.454499999999999</v>
      </c>
      <c r="D9" s="62">
        <v>17.97</v>
      </c>
      <c r="E9" s="62">
        <v>11.12</v>
      </c>
    </row>
    <row r="10" spans="1:9" ht="16.05" customHeight="1" x14ac:dyDescent="0.3">
      <c r="A10" s="62">
        <v>10.61</v>
      </c>
      <c r="B10" s="62">
        <v>24.97</v>
      </c>
      <c r="C10" s="62">
        <v>12.97</v>
      </c>
      <c r="D10" s="62">
        <v>18.97</v>
      </c>
      <c r="E10" s="62">
        <v>10.61</v>
      </c>
    </row>
    <row r="11" spans="1:9" ht="16.05" customHeight="1" x14ac:dyDescent="0.3">
      <c r="A11" s="62">
        <v>10.91</v>
      </c>
      <c r="B11" s="62">
        <v>15.97</v>
      </c>
      <c r="C11" s="62">
        <v>12.345000000000001</v>
      </c>
      <c r="D11" s="62">
        <v>19.97</v>
      </c>
      <c r="E11" s="62">
        <v>10.91</v>
      </c>
    </row>
    <row r="12" spans="1:9" ht="16.05" customHeight="1" x14ac:dyDescent="0.3">
      <c r="A12" s="62">
        <v>11.02</v>
      </c>
      <c r="B12" s="62">
        <v>16.97</v>
      </c>
      <c r="C12" s="62">
        <v>12.97</v>
      </c>
      <c r="D12" s="62">
        <v>20.97</v>
      </c>
      <c r="E12" s="62">
        <v>11.02</v>
      </c>
    </row>
    <row r="13" spans="1:9" ht="16.05" customHeight="1" x14ac:dyDescent="0.3">
      <c r="A13" s="63">
        <v>10.49</v>
      </c>
      <c r="B13" s="62">
        <v>17.97</v>
      </c>
      <c r="C13" s="62">
        <v>12.97</v>
      </c>
      <c r="D13" s="62">
        <v>21.97</v>
      </c>
      <c r="E13" s="62">
        <v>12.045</v>
      </c>
    </row>
    <row r="14" spans="1:9" ht="16.05" customHeight="1" x14ac:dyDescent="0.3">
      <c r="A14" s="62">
        <v>10.64</v>
      </c>
      <c r="B14" s="62">
        <v>18.97</v>
      </c>
      <c r="C14" s="62">
        <v>10.64</v>
      </c>
      <c r="D14" s="62">
        <v>22.97</v>
      </c>
      <c r="E14" s="62">
        <v>13.02</v>
      </c>
    </row>
    <row r="15" spans="1:9" ht="16.05" customHeight="1" x14ac:dyDescent="0.3">
      <c r="A15" s="62">
        <v>10.65</v>
      </c>
      <c r="B15" s="62">
        <v>10.556699999999999</v>
      </c>
      <c r="C15" s="62">
        <v>10.464560000000001</v>
      </c>
      <c r="D15" s="62">
        <v>23.97</v>
      </c>
      <c r="E15" s="62">
        <v>11.02</v>
      </c>
    </row>
    <row r="16" spans="1:9" ht="16.05" customHeight="1" x14ac:dyDescent="0.3">
      <c r="A16" s="62">
        <v>10.4564</v>
      </c>
      <c r="B16" s="62">
        <v>22.465456</v>
      </c>
      <c r="C16" s="62">
        <v>10.73</v>
      </c>
      <c r="D16" s="62">
        <v>24.966999999999999</v>
      </c>
      <c r="E16" s="63">
        <v>10.49</v>
      </c>
    </row>
    <row r="17" spans="1:5" ht="16.05" customHeight="1" x14ac:dyDescent="0.3">
      <c r="A17" s="62">
        <v>10.73</v>
      </c>
      <c r="B17" s="62">
        <v>23.97</v>
      </c>
      <c r="C17" s="62">
        <v>10.875999999999999</v>
      </c>
      <c r="D17" s="62">
        <v>25.97</v>
      </c>
      <c r="E17" s="62">
        <v>10.64</v>
      </c>
    </row>
    <row r="18" spans="1:5" ht="16.05" customHeight="1" x14ac:dyDescent="0.3">
      <c r="A18" s="62">
        <v>10.74</v>
      </c>
      <c r="B18" s="62">
        <v>10.74</v>
      </c>
      <c r="C18" s="62">
        <v>10.74</v>
      </c>
      <c r="D18" s="62">
        <v>26.97</v>
      </c>
      <c r="E18" s="62">
        <v>10.65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4774-3442-4185-BF3B-E5D19802966B}">
  <sheetPr codeName="Tabelle52">
    <tabColor theme="8" tint="0.79998168889431442"/>
  </sheetPr>
  <dimension ref="A1:D12"/>
  <sheetViews>
    <sheetView zoomScale="205" zoomScaleNormal="205" workbookViewId="0">
      <selection activeCell="E14" sqref="E14"/>
    </sheetView>
  </sheetViews>
  <sheetFormatPr baseColWidth="10" defaultRowHeight="14.4" x14ac:dyDescent="0.3"/>
  <cols>
    <col min="1" max="1" width="16.21875" customWidth="1"/>
  </cols>
  <sheetData>
    <row r="1" spans="1:4" x14ac:dyDescent="0.3">
      <c r="A1" s="69" t="s">
        <v>347</v>
      </c>
      <c r="B1" s="69"/>
      <c r="C1" s="69"/>
      <c r="D1" s="69"/>
    </row>
    <row r="3" spans="1:4" x14ac:dyDescent="0.3">
      <c r="A3" s="35"/>
      <c r="B3" s="35"/>
      <c r="C3" s="35" t="s">
        <v>346</v>
      </c>
    </row>
    <row r="4" spans="1:4" x14ac:dyDescent="0.3">
      <c r="A4" s="36" t="s">
        <v>343</v>
      </c>
      <c r="B4" s="36">
        <v>196</v>
      </c>
      <c r="C4" s="36"/>
    </row>
    <row r="5" spans="1:4" x14ac:dyDescent="0.3">
      <c r="A5" s="36" t="s">
        <v>344</v>
      </c>
      <c r="B5" s="36">
        <v>101</v>
      </c>
      <c r="C5" s="36"/>
    </row>
    <row r="6" spans="1:4" ht="17.399999999999999" x14ac:dyDescent="0.3">
      <c r="A6" s="36" t="s">
        <v>345</v>
      </c>
      <c r="B6" s="36"/>
      <c r="C6" s="79"/>
    </row>
    <row r="7" spans="1:4" ht="17.399999999999999" x14ac:dyDescent="0.3">
      <c r="A7" s="33"/>
      <c r="B7" s="33"/>
      <c r="C7" s="33"/>
    </row>
    <row r="8" spans="1:4" ht="17.399999999999999" x14ac:dyDescent="0.3">
      <c r="A8" s="33"/>
      <c r="B8" s="33"/>
      <c r="C8" s="33"/>
    </row>
    <row r="9" spans="1:4" ht="17.399999999999999" x14ac:dyDescent="0.3">
      <c r="A9" s="33"/>
      <c r="B9" s="33"/>
      <c r="C9" s="33"/>
    </row>
    <row r="10" spans="1:4" ht="17.399999999999999" x14ac:dyDescent="0.3">
      <c r="A10" s="33"/>
      <c r="B10" s="33"/>
      <c r="C10" s="33"/>
    </row>
    <row r="11" spans="1:4" ht="17.399999999999999" x14ac:dyDescent="0.3">
      <c r="A11" s="33"/>
      <c r="B11" s="33"/>
      <c r="C11" s="33"/>
    </row>
    <row r="12" spans="1:4" ht="17.399999999999999" x14ac:dyDescent="0.3">
      <c r="A12" s="33"/>
      <c r="B12" s="33"/>
      <c r="C12" s="33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E23E-0A09-42E0-9054-6427A7364A8D}">
  <sheetPr codeName="Tabelle3">
    <tabColor theme="5"/>
  </sheetPr>
  <dimension ref="A1:D12"/>
  <sheetViews>
    <sheetView zoomScale="205" zoomScaleNormal="205" workbookViewId="0">
      <selection activeCell="H2" sqref="H2:H3"/>
    </sheetView>
  </sheetViews>
  <sheetFormatPr baseColWidth="10" defaultRowHeight="14.4" x14ac:dyDescent="0.3"/>
  <cols>
    <col min="1" max="1" width="16.21875" customWidth="1"/>
  </cols>
  <sheetData>
    <row r="1" spans="1:4" x14ac:dyDescent="0.3">
      <c r="A1" s="69" t="s">
        <v>347</v>
      </c>
      <c r="B1" s="69"/>
      <c r="C1" s="69"/>
      <c r="D1" s="69"/>
    </row>
    <row r="3" spans="1:4" x14ac:dyDescent="0.3">
      <c r="A3" s="35"/>
      <c r="B3" s="35"/>
      <c r="C3" s="35" t="s">
        <v>346</v>
      </c>
    </row>
    <row r="4" spans="1:4" x14ac:dyDescent="0.3">
      <c r="A4" s="36" t="s">
        <v>343</v>
      </c>
      <c r="B4" s="36">
        <v>196</v>
      </c>
      <c r="C4" s="36"/>
    </row>
    <row r="5" spans="1:4" ht="15" thickBot="1" x14ac:dyDescent="0.35">
      <c r="A5" s="36" t="s">
        <v>344</v>
      </c>
      <c r="B5" s="36">
        <v>101</v>
      </c>
      <c r="C5" s="103"/>
    </row>
    <row r="6" spans="1:4" ht="18" thickBot="1" x14ac:dyDescent="0.35">
      <c r="A6" s="36" t="s">
        <v>345</v>
      </c>
      <c r="B6" s="102"/>
      <c r="C6" s="109">
        <f>(B4-B5)/B4</f>
        <v>0.48469387755102039</v>
      </c>
      <c r="D6" s="110" t="str">
        <f ca="1">_xlfn.FORMULATEXT(C6)</f>
        <v>=(B4-B5)/B4</v>
      </c>
    </row>
    <row r="7" spans="1:4" ht="17.399999999999999" x14ac:dyDescent="0.3">
      <c r="A7" s="33"/>
      <c r="B7" s="33"/>
      <c r="C7" s="33"/>
    </row>
    <row r="8" spans="1:4" ht="17.399999999999999" x14ac:dyDescent="0.3">
      <c r="A8" s="33"/>
      <c r="B8" s="33"/>
      <c r="C8" s="33"/>
    </row>
    <row r="9" spans="1:4" ht="17.399999999999999" x14ac:dyDescent="0.3">
      <c r="A9" s="33"/>
      <c r="B9" s="33"/>
      <c r="C9" s="33"/>
    </row>
    <row r="10" spans="1:4" ht="17.399999999999999" x14ac:dyDescent="0.3">
      <c r="A10" s="33"/>
      <c r="B10" s="33"/>
      <c r="C10" s="33"/>
    </row>
    <row r="11" spans="1:4" ht="17.399999999999999" x14ac:dyDescent="0.3">
      <c r="A11" s="33"/>
      <c r="B11" s="33"/>
      <c r="C11" s="33"/>
    </row>
    <row r="12" spans="1:4" ht="17.399999999999999" x14ac:dyDescent="0.3">
      <c r="A12" s="33"/>
      <c r="B12" s="33"/>
      <c r="C12" s="33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4CFE-DFAD-454F-9D25-57CC49EDC02C}">
  <sheetPr codeName="Tabelle53">
    <tabColor theme="8" tint="0.79998168889431442"/>
  </sheetPr>
  <dimension ref="A1:D27"/>
  <sheetViews>
    <sheetView zoomScale="175" zoomScaleNormal="175" workbookViewId="0"/>
  </sheetViews>
  <sheetFormatPr baseColWidth="10" defaultRowHeight="14.4" x14ac:dyDescent="0.3"/>
  <cols>
    <col min="2" max="2" width="16.77734375" bestFit="1" customWidth="1"/>
    <col min="3" max="3" width="14.21875" bestFit="1" customWidth="1"/>
    <col min="4" max="4" width="19.21875" bestFit="1" customWidth="1"/>
  </cols>
  <sheetData>
    <row r="1" spans="1:4" x14ac:dyDescent="0.3">
      <c r="A1" s="69" t="s">
        <v>373</v>
      </c>
      <c r="B1" s="69"/>
      <c r="C1" s="69"/>
      <c r="D1" s="69"/>
    </row>
    <row r="4" spans="1:4" ht="15.6" x14ac:dyDescent="0.3">
      <c r="B4" s="37" t="s">
        <v>349</v>
      </c>
      <c r="C4" s="38">
        <v>7.4999999999999997E-3</v>
      </c>
    </row>
    <row r="6" spans="1:4" ht="15.6" x14ac:dyDescent="0.3">
      <c r="B6" s="43" t="s">
        <v>372</v>
      </c>
      <c r="C6" s="41" t="s">
        <v>350</v>
      </c>
      <c r="D6" s="39"/>
    </row>
    <row r="7" spans="1:4" x14ac:dyDescent="0.3">
      <c r="A7" s="35" t="s">
        <v>351</v>
      </c>
      <c r="B7" s="42">
        <v>4356.5</v>
      </c>
      <c r="C7" s="42"/>
      <c r="D7" s="40"/>
    </row>
    <row r="8" spans="1:4" x14ac:dyDescent="0.3">
      <c r="A8" s="35" t="s">
        <v>352</v>
      </c>
      <c r="B8" s="42">
        <v>2319.35</v>
      </c>
      <c r="C8" s="42"/>
      <c r="D8" s="40"/>
    </row>
    <row r="9" spans="1:4" x14ac:dyDescent="0.3">
      <c r="A9" s="35" t="s">
        <v>353</v>
      </c>
      <c r="B9" s="42">
        <v>4111.6499999999996</v>
      </c>
      <c r="C9" s="42"/>
      <c r="D9" s="40"/>
    </row>
    <row r="10" spans="1:4" x14ac:dyDescent="0.3">
      <c r="A10" s="35" t="s">
        <v>354</v>
      </c>
      <c r="B10" s="42">
        <v>3256.75</v>
      </c>
      <c r="C10" s="42"/>
      <c r="D10" s="40"/>
    </row>
    <row r="11" spans="1:4" x14ac:dyDescent="0.3">
      <c r="A11" s="35" t="s">
        <v>355</v>
      </c>
      <c r="B11" s="42">
        <v>1893.1</v>
      </c>
      <c r="C11" s="42"/>
      <c r="D11" s="40"/>
    </row>
    <row r="12" spans="1:4" x14ac:dyDescent="0.3">
      <c r="A12" s="35" t="s">
        <v>356</v>
      </c>
      <c r="B12" s="42">
        <v>4356.5</v>
      </c>
      <c r="C12" s="42"/>
    </row>
    <row r="13" spans="1:4" x14ac:dyDescent="0.3">
      <c r="A13" s="35" t="s">
        <v>357</v>
      </c>
      <c r="B13" s="42">
        <v>2319.35</v>
      </c>
      <c r="C13" s="42"/>
    </row>
    <row r="14" spans="1:4" x14ac:dyDescent="0.3">
      <c r="A14" s="35" t="s">
        <v>358</v>
      </c>
      <c r="B14" s="42">
        <v>4111.6499999999996</v>
      </c>
      <c r="C14" s="42"/>
    </row>
    <row r="15" spans="1:4" x14ac:dyDescent="0.3">
      <c r="A15" s="35" t="s">
        <v>359</v>
      </c>
      <c r="B15" s="42">
        <v>3256.75</v>
      </c>
      <c r="C15" s="42"/>
    </row>
    <row r="16" spans="1:4" x14ac:dyDescent="0.3">
      <c r="A16" s="35" t="s">
        <v>360</v>
      </c>
      <c r="B16" s="42">
        <v>1893.1</v>
      </c>
      <c r="C16" s="42"/>
    </row>
    <row r="17" spans="1:3" x14ac:dyDescent="0.3">
      <c r="A17" s="35" t="s">
        <v>362</v>
      </c>
      <c r="B17" s="42">
        <v>4356.5</v>
      </c>
      <c r="C17" s="42"/>
    </row>
    <row r="18" spans="1:3" x14ac:dyDescent="0.3">
      <c r="A18" s="35" t="s">
        <v>363</v>
      </c>
      <c r="B18" s="42">
        <v>2319.35</v>
      </c>
      <c r="C18" s="42"/>
    </row>
    <row r="19" spans="1:3" x14ac:dyDescent="0.3">
      <c r="A19" s="35" t="s">
        <v>364</v>
      </c>
      <c r="B19" s="42">
        <v>4111.6499999999996</v>
      </c>
      <c r="C19" s="42"/>
    </row>
    <row r="20" spans="1:3" x14ac:dyDescent="0.3">
      <c r="A20" s="35" t="s">
        <v>365</v>
      </c>
      <c r="B20" s="42">
        <v>3256.75</v>
      </c>
      <c r="C20" s="42"/>
    </row>
    <row r="21" spans="1:3" x14ac:dyDescent="0.3">
      <c r="A21" s="35" t="s">
        <v>366</v>
      </c>
      <c r="B21" s="42">
        <v>1893.1</v>
      </c>
      <c r="C21" s="42"/>
    </row>
    <row r="22" spans="1:3" x14ac:dyDescent="0.3">
      <c r="A22" s="35" t="s">
        <v>367</v>
      </c>
      <c r="B22" s="42">
        <v>4356.5</v>
      </c>
      <c r="C22" s="42"/>
    </row>
    <row r="23" spans="1:3" x14ac:dyDescent="0.3">
      <c r="A23" s="35" t="s">
        <v>368</v>
      </c>
      <c r="B23" s="42">
        <v>2319.35</v>
      </c>
      <c r="C23" s="42"/>
    </row>
    <row r="24" spans="1:3" x14ac:dyDescent="0.3">
      <c r="A24" s="35" t="s">
        <v>369</v>
      </c>
      <c r="B24" s="42">
        <v>4111.6499999999996</v>
      </c>
      <c r="C24" s="42"/>
    </row>
    <row r="25" spans="1:3" x14ac:dyDescent="0.3">
      <c r="A25" s="35" t="s">
        <v>370</v>
      </c>
      <c r="B25" s="42">
        <v>3256.75</v>
      </c>
      <c r="C25" s="42"/>
    </row>
    <row r="26" spans="1:3" x14ac:dyDescent="0.3">
      <c r="A26" s="35" t="s">
        <v>371</v>
      </c>
      <c r="B26" s="42">
        <v>1893.1</v>
      </c>
      <c r="C26" s="42"/>
    </row>
    <row r="27" spans="1:3" x14ac:dyDescent="0.3">
      <c r="B27" t="s">
        <v>361</v>
      </c>
      <c r="C27" s="80"/>
    </row>
  </sheetData>
  <phoneticPr fontId="3" type="noConversion"/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301E-EF5E-4EF3-979F-4869F10AB071}">
  <sheetPr codeName="Tabelle2">
    <tabColor theme="5"/>
  </sheetPr>
  <dimension ref="A1:D27"/>
  <sheetViews>
    <sheetView zoomScale="175" zoomScaleNormal="175" workbookViewId="0"/>
  </sheetViews>
  <sheetFormatPr baseColWidth="10" defaultRowHeight="14.4" x14ac:dyDescent="0.3"/>
  <cols>
    <col min="2" max="2" width="16.77734375" bestFit="1" customWidth="1"/>
    <col min="3" max="3" width="14.21875" bestFit="1" customWidth="1"/>
    <col min="4" max="4" width="19.21875" bestFit="1" customWidth="1"/>
  </cols>
  <sheetData>
    <row r="1" spans="1:4" x14ac:dyDescent="0.3">
      <c r="A1" s="69" t="s">
        <v>373</v>
      </c>
      <c r="B1" s="69"/>
      <c r="C1" s="69"/>
      <c r="D1" s="69"/>
    </row>
    <row r="4" spans="1:4" ht="15.6" x14ac:dyDescent="0.3">
      <c r="B4" s="37" t="s">
        <v>349</v>
      </c>
      <c r="C4" s="38">
        <v>7.4999999999999997E-3</v>
      </c>
    </row>
    <row r="6" spans="1:4" ht="15.6" x14ac:dyDescent="0.3">
      <c r="B6" s="43" t="s">
        <v>372</v>
      </c>
      <c r="C6" s="41" t="s">
        <v>350</v>
      </c>
      <c r="D6" s="39"/>
    </row>
    <row r="7" spans="1:4" x14ac:dyDescent="0.3">
      <c r="A7" s="35" t="s">
        <v>351</v>
      </c>
      <c r="B7" s="42">
        <v>4356.5</v>
      </c>
      <c r="C7" s="42">
        <f>B7*$C$4</f>
        <v>32.673749999999998</v>
      </c>
      <c r="D7" s="40"/>
    </row>
    <row r="8" spans="1:4" x14ac:dyDescent="0.3">
      <c r="A8" s="35" t="s">
        <v>352</v>
      </c>
      <c r="B8" s="42">
        <v>2319.35</v>
      </c>
      <c r="C8" s="42">
        <f t="shared" ref="C8:C26" si="0">B8*$C$4</f>
        <v>17.395125</v>
      </c>
      <c r="D8" s="40"/>
    </row>
    <row r="9" spans="1:4" x14ac:dyDescent="0.3">
      <c r="A9" s="35" t="s">
        <v>353</v>
      </c>
      <c r="B9" s="42">
        <v>4111.6499999999996</v>
      </c>
      <c r="C9" s="42">
        <f t="shared" si="0"/>
        <v>30.837374999999994</v>
      </c>
      <c r="D9" s="40"/>
    </row>
    <row r="10" spans="1:4" x14ac:dyDescent="0.3">
      <c r="A10" s="35" t="s">
        <v>354</v>
      </c>
      <c r="B10" s="42">
        <v>3256.75</v>
      </c>
      <c r="C10" s="42">
        <f t="shared" si="0"/>
        <v>24.425625</v>
      </c>
      <c r="D10" s="40"/>
    </row>
    <row r="11" spans="1:4" x14ac:dyDescent="0.3">
      <c r="A11" s="35" t="s">
        <v>355</v>
      </c>
      <c r="B11" s="42">
        <v>1893.1</v>
      </c>
      <c r="C11" s="42">
        <f t="shared" si="0"/>
        <v>14.198249999999998</v>
      </c>
      <c r="D11" s="40"/>
    </row>
    <row r="12" spans="1:4" x14ac:dyDescent="0.3">
      <c r="A12" s="35" t="s">
        <v>356</v>
      </c>
      <c r="B12" s="42">
        <v>4356.5</v>
      </c>
      <c r="C12" s="42">
        <f t="shared" si="0"/>
        <v>32.673749999999998</v>
      </c>
    </row>
    <row r="13" spans="1:4" x14ac:dyDescent="0.3">
      <c r="A13" s="35" t="s">
        <v>357</v>
      </c>
      <c r="B13" s="42">
        <v>2319.35</v>
      </c>
      <c r="C13" s="42">
        <f t="shared" si="0"/>
        <v>17.395125</v>
      </c>
    </row>
    <row r="14" spans="1:4" x14ac:dyDescent="0.3">
      <c r="A14" s="35" t="s">
        <v>358</v>
      </c>
      <c r="B14" s="42">
        <v>4111.6499999999996</v>
      </c>
      <c r="C14" s="42">
        <f t="shared" si="0"/>
        <v>30.837374999999994</v>
      </c>
    </row>
    <row r="15" spans="1:4" x14ac:dyDescent="0.3">
      <c r="A15" s="35" t="s">
        <v>359</v>
      </c>
      <c r="B15" s="42">
        <v>3256.75</v>
      </c>
      <c r="C15" s="42">
        <f t="shared" si="0"/>
        <v>24.425625</v>
      </c>
    </row>
    <row r="16" spans="1:4" x14ac:dyDescent="0.3">
      <c r="A16" s="35" t="s">
        <v>360</v>
      </c>
      <c r="B16" s="42">
        <v>1893.1</v>
      </c>
      <c r="C16" s="42">
        <f t="shared" si="0"/>
        <v>14.198249999999998</v>
      </c>
    </row>
    <row r="17" spans="1:4" x14ac:dyDescent="0.3">
      <c r="A17" s="35" t="s">
        <v>362</v>
      </c>
      <c r="B17" s="42">
        <v>4356.5</v>
      </c>
      <c r="C17" s="42">
        <f t="shared" si="0"/>
        <v>32.673749999999998</v>
      </c>
    </row>
    <row r="18" spans="1:4" x14ac:dyDescent="0.3">
      <c r="A18" s="35" t="s">
        <v>363</v>
      </c>
      <c r="B18" s="42">
        <v>2319.35</v>
      </c>
      <c r="C18" s="42">
        <f t="shared" si="0"/>
        <v>17.395125</v>
      </c>
    </row>
    <row r="19" spans="1:4" x14ac:dyDescent="0.3">
      <c r="A19" s="35" t="s">
        <v>364</v>
      </c>
      <c r="B19" s="42">
        <v>4111.6499999999996</v>
      </c>
      <c r="C19" s="42">
        <f t="shared" si="0"/>
        <v>30.837374999999994</v>
      </c>
    </row>
    <row r="20" spans="1:4" x14ac:dyDescent="0.3">
      <c r="A20" s="35" t="s">
        <v>365</v>
      </c>
      <c r="B20" s="42">
        <v>3256.75</v>
      </c>
      <c r="C20" s="42">
        <f t="shared" si="0"/>
        <v>24.425625</v>
      </c>
    </row>
    <row r="21" spans="1:4" x14ac:dyDescent="0.3">
      <c r="A21" s="35" t="s">
        <v>366</v>
      </c>
      <c r="B21" s="42">
        <v>1893.1</v>
      </c>
      <c r="C21" s="42">
        <f t="shared" si="0"/>
        <v>14.198249999999998</v>
      </c>
    </row>
    <row r="22" spans="1:4" x14ac:dyDescent="0.3">
      <c r="A22" s="35" t="s">
        <v>367</v>
      </c>
      <c r="B22" s="42">
        <v>4356.5</v>
      </c>
      <c r="C22" s="42">
        <f t="shared" si="0"/>
        <v>32.673749999999998</v>
      </c>
    </row>
    <row r="23" spans="1:4" x14ac:dyDescent="0.3">
      <c r="A23" s="35" t="s">
        <v>368</v>
      </c>
      <c r="B23" s="42">
        <v>2319.35</v>
      </c>
      <c r="C23" s="42">
        <f t="shared" si="0"/>
        <v>17.395125</v>
      </c>
    </row>
    <row r="24" spans="1:4" x14ac:dyDescent="0.3">
      <c r="A24" s="35" t="s">
        <v>369</v>
      </c>
      <c r="B24" s="42">
        <v>4111.6499999999996</v>
      </c>
      <c r="C24" s="42">
        <f t="shared" si="0"/>
        <v>30.837374999999994</v>
      </c>
    </row>
    <row r="25" spans="1:4" x14ac:dyDescent="0.3">
      <c r="A25" s="35" t="s">
        <v>370</v>
      </c>
      <c r="B25" s="42">
        <v>3256.75</v>
      </c>
      <c r="C25" s="42">
        <f t="shared" si="0"/>
        <v>24.425625</v>
      </c>
    </row>
    <row r="26" spans="1:4" ht="15" thickBot="1" x14ac:dyDescent="0.35">
      <c r="A26" s="35" t="s">
        <v>371</v>
      </c>
      <c r="B26" s="42">
        <v>1893.1</v>
      </c>
      <c r="C26" s="104">
        <f t="shared" si="0"/>
        <v>14.198249999999998</v>
      </c>
    </row>
    <row r="27" spans="1:4" ht="15" thickBot="1" x14ac:dyDescent="0.35">
      <c r="B27" t="s">
        <v>361</v>
      </c>
      <c r="C27" s="111">
        <f>SUM(C7:C26)</f>
        <v>478.12049999999999</v>
      </c>
      <c r="D27" s="65" t="str">
        <f ca="1">_xlfn.FORMULATEXT(C27)</f>
        <v>=SUMME(C7:C26)</v>
      </c>
    </row>
  </sheetData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806D-7C37-4960-8570-5A03644151FE}">
  <sheetPr codeName="Tabelle54">
    <tabColor theme="8" tint="0.79998168889431442"/>
  </sheetPr>
  <dimension ref="A1:K23"/>
  <sheetViews>
    <sheetView zoomScale="130" zoomScaleNormal="130" workbookViewId="0"/>
  </sheetViews>
  <sheetFormatPr baseColWidth="10" defaultRowHeight="14.4" x14ac:dyDescent="0.3"/>
  <cols>
    <col min="1" max="1" width="26.44140625" customWidth="1"/>
    <col min="2" max="2" width="15.77734375" bestFit="1" customWidth="1"/>
    <col min="3" max="3" width="12.5546875" customWidth="1"/>
    <col min="4" max="8" width="11" bestFit="1" customWidth="1"/>
    <col min="9" max="9" width="5.5546875" customWidth="1"/>
    <col min="11" max="11" width="12.5546875" bestFit="1" customWidth="1"/>
  </cols>
  <sheetData>
    <row r="1" spans="1:11" x14ac:dyDescent="0.3">
      <c r="A1" s="69" t="s">
        <v>401</v>
      </c>
      <c r="B1" s="69"/>
      <c r="C1" s="69"/>
      <c r="D1" s="69"/>
      <c r="E1" s="69"/>
      <c r="F1" s="69"/>
      <c r="G1" s="69"/>
      <c r="H1" s="69"/>
    </row>
    <row r="4" spans="1:11" ht="33.6" x14ac:dyDescent="0.65">
      <c r="A4" s="70" t="s">
        <v>374</v>
      </c>
      <c r="B4" s="19"/>
      <c r="C4" s="19"/>
      <c r="D4" s="19"/>
      <c r="E4" s="19"/>
    </row>
    <row r="5" spans="1:11" ht="23.4" x14ac:dyDescent="0.3">
      <c r="A5" s="151" t="s">
        <v>375</v>
      </c>
      <c r="B5" s="151"/>
      <c r="C5" s="151"/>
      <c r="D5" s="71" t="s">
        <v>413</v>
      </c>
      <c r="E5" s="44"/>
      <c r="F5" s="44"/>
      <c r="G5" s="44"/>
      <c r="H5" s="44"/>
    </row>
    <row r="6" spans="1:11" ht="21" x14ac:dyDescent="0.4">
      <c r="A6" s="45" t="s">
        <v>376</v>
      </c>
    </row>
    <row r="7" spans="1:11" x14ac:dyDescent="0.3">
      <c r="A7" s="72" t="s">
        <v>377</v>
      </c>
      <c r="B7" s="73"/>
      <c r="C7" s="46" t="s">
        <v>378</v>
      </c>
      <c r="D7" s="47"/>
      <c r="E7" s="47"/>
      <c r="F7" s="47"/>
      <c r="G7" s="47"/>
      <c r="H7" s="47"/>
    </row>
    <row r="8" spans="1:11" x14ac:dyDescent="0.3">
      <c r="A8" s="73"/>
      <c r="B8" s="73"/>
      <c r="C8" s="48" t="s">
        <v>379</v>
      </c>
      <c r="D8" s="48" t="s">
        <v>380</v>
      </c>
      <c r="E8" s="48" t="s">
        <v>381</v>
      </c>
      <c r="F8" s="48" t="s">
        <v>382</v>
      </c>
      <c r="G8" s="48" t="s">
        <v>383</v>
      </c>
      <c r="H8" s="48" t="s">
        <v>384</v>
      </c>
    </row>
    <row r="9" spans="1:11" x14ac:dyDescent="0.3">
      <c r="A9" s="73"/>
      <c r="B9" s="73"/>
      <c r="C9" s="49">
        <v>0.1</v>
      </c>
      <c r="D9" s="49">
        <v>0.15</v>
      </c>
      <c r="E9" s="49">
        <v>0.2</v>
      </c>
      <c r="F9" s="49">
        <v>0.25</v>
      </c>
      <c r="G9" s="49">
        <v>0.3</v>
      </c>
      <c r="H9" s="49">
        <v>0.35</v>
      </c>
    </row>
    <row r="10" spans="1:11" x14ac:dyDescent="0.3">
      <c r="A10" s="46" t="s">
        <v>385</v>
      </c>
      <c r="B10" s="46" t="s">
        <v>386</v>
      </c>
      <c r="C10" s="46" t="s">
        <v>387</v>
      </c>
      <c r="D10" s="46" t="s">
        <v>387</v>
      </c>
      <c r="E10" s="46" t="s">
        <v>387</v>
      </c>
      <c r="F10" s="46" t="s">
        <v>387</v>
      </c>
      <c r="G10" s="46" t="s">
        <v>387</v>
      </c>
      <c r="H10" s="46" t="s">
        <v>387</v>
      </c>
      <c r="J10" s="52" t="s">
        <v>47</v>
      </c>
      <c r="K10" s="81"/>
    </row>
    <row r="11" spans="1:11" x14ac:dyDescent="0.3">
      <c r="A11" s="47" t="s">
        <v>388</v>
      </c>
      <c r="B11" s="50">
        <v>59.9</v>
      </c>
      <c r="C11" s="76"/>
      <c r="D11" s="76"/>
      <c r="E11" s="76"/>
      <c r="F11" s="76"/>
      <c r="G11" s="76"/>
      <c r="H11" s="76"/>
    </row>
    <row r="12" spans="1:11" x14ac:dyDescent="0.3">
      <c r="A12" s="47" t="s">
        <v>389</v>
      </c>
      <c r="B12" s="50">
        <v>69.900000000000006</v>
      </c>
      <c r="C12" s="76"/>
      <c r="D12" s="76"/>
      <c r="E12" s="76"/>
      <c r="F12" s="76"/>
      <c r="G12" s="76"/>
      <c r="H12" s="76"/>
    </row>
    <row r="13" spans="1:11" x14ac:dyDescent="0.3">
      <c r="A13" s="51" t="s">
        <v>390</v>
      </c>
      <c r="B13" s="50">
        <v>919.8</v>
      </c>
      <c r="C13" s="76"/>
      <c r="D13" s="76"/>
      <c r="E13" s="76"/>
      <c r="F13" s="76"/>
      <c r="G13" s="76"/>
      <c r="H13" s="76"/>
    </row>
    <row r="14" spans="1:11" x14ac:dyDescent="0.3">
      <c r="A14" s="51" t="s">
        <v>391</v>
      </c>
      <c r="B14" s="50">
        <v>499.8</v>
      </c>
      <c r="C14" s="76"/>
      <c r="D14" s="76"/>
      <c r="E14" s="76"/>
      <c r="F14" s="76"/>
      <c r="G14" s="76"/>
      <c r="H14" s="76"/>
    </row>
    <row r="15" spans="1:11" x14ac:dyDescent="0.3">
      <c r="A15" s="51" t="s">
        <v>392</v>
      </c>
      <c r="B15" s="50">
        <v>1249</v>
      </c>
      <c r="C15" s="76"/>
      <c r="D15" s="76"/>
      <c r="E15" s="76"/>
      <c r="F15" s="76"/>
      <c r="G15" s="76"/>
      <c r="H15" s="76"/>
    </row>
    <row r="16" spans="1:11" x14ac:dyDescent="0.3">
      <c r="A16" s="51" t="s">
        <v>393</v>
      </c>
      <c r="B16" s="50">
        <v>499</v>
      </c>
      <c r="C16" s="76"/>
      <c r="D16" s="76"/>
      <c r="E16" s="76"/>
      <c r="F16" s="76"/>
      <c r="G16" s="76"/>
      <c r="H16" s="76"/>
    </row>
    <row r="17" spans="1:8" x14ac:dyDescent="0.3">
      <c r="A17" s="47" t="s">
        <v>394</v>
      </c>
      <c r="B17" s="50">
        <v>129.6</v>
      </c>
      <c r="C17" s="76"/>
      <c r="D17" s="76"/>
      <c r="E17" s="76"/>
      <c r="F17" s="76"/>
      <c r="G17" s="76"/>
      <c r="H17" s="76"/>
    </row>
    <row r="18" spans="1:8" x14ac:dyDescent="0.3">
      <c r="A18" s="47" t="s">
        <v>395</v>
      </c>
      <c r="B18" s="50">
        <v>59.3</v>
      </c>
      <c r="C18" s="76"/>
      <c r="D18" s="76"/>
      <c r="E18" s="76"/>
      <c r="F18" s="76"/>
      <c r="G18" s="76"/>
      <c r="H18" s="76"/>
    </row>
    <row r="19" spans="1:8" x14ac:dyDescent="0.3">
      <c r="A19" s="47" t="s">
        <v>396</v>
      </c>
      <c r="B19" s="74">
        <v>228.9</v>
      </c>
      <c r="C19" s="76"/>
      <c r="D19" s="76"/>
      <c r="E19" s="76"/>
      <c r="F19" s="76"/>
      <c r="G19" s="76"/>
      <c r="H19" s="76"/>
    </row>
    <row r="20" spans="1:8" x14ac:dyDescent="0.3">
      <c r="A20" s="47" t="s">
        <v>397</v>
      </c>
      <c r="B20" s="74">
        <v>139</v>
      </c>
      <c r="C20" s="76"/>
      <c r="D20" s="76"/>
      <c r="E20" s="76"/>
      <c r="F20" s="76"/>
      <c r="G20" s="76"/>
      <c r="H20" s="76"/>
    </row>
    <row r="21" spans="1:8" x14ac:dyDescent="0.3">
      <c r="A21" s="47" t="s">
        <v>398</v>
      </c>
      <c r="B21" s="74">
        <v>79.900000000000006</v>
      </c>
      <c r="C21" s="76"/>
      <c r="D21" s="76"/>
      <c r="E21" s="76"/>
      <c r="F21" s="76"/>
      <c r="G21" s="76"/>
      <c r="H21" s="76"/>
    </row>
    <row r="22" spans="1:8" x14ac:dyDescent="0.3">
      <c r="A22" s="47" t="s">
        <v>399</v>
      </c>
      <c r="B22" s="50">
        <v>59.9</v>
      </c>
      <c r="C22" s="76"/>
      <c r="D22" s="76"/>
      <c r="E22" s="76"/>
      <c r="F22" s="76"/>
      <c r="G22" s="76"/>
      <c r="H22" s="76"/>
    </row>
    <row r="23" spans="1:8" x14ac:dyDescent="0.3">
      <c r="A23" s="47" t="s">
        <v>400</v>
      </c>
      <c r="B23" s="50">
        <v>12.9</v>
      </c>
      <c r="C23" s="76"/>
      <c r="D23" s="76"/>
      <c r="E23" s="76"/>
      <c r="F23" s="76"/>
      <c r="G23" s="76"/>
      <c r="H23" s="76"/>
    </row>
  </sheetData>
  <mergeCells count="1">
    <mergeCell ref="A5:C5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CD56-CBD7-48CB-B216-F35AE4F37427}">
  <sheetPr codeName="Tabelle1">
    <tabColor theme="5"/>
  </sheetPr>
  <dimension ref="A1:L23"/>
  <sheetViews>
    <sheetView zoomScale="130" zoomScaleNormal="130" workbookViewId="0"/>
  </sheetViews>
  <sheetFormatPr baseColWidth="10" defaultRowHeight="14.4" x14ac:dyDescent="0.3"/>
  <cols>
    <col min="1" max="1" width="26.44140625" customWidth="1"/>
    <col min="2" max="2" width="15.77734375" bestFit="1" customWidth="1"/>
    <col min="3" max="8" width="13.77734375" customWidth="1"/>
    <col min="9" max="9" width="5.5546875" customWidth="1"/>
    <col min="11" max="11" width="14.44140625" bestFit="1" customWidth="1"/>
  </cols>
  <sheetData>
    <row r="1" spans="1:12" x14ac:dyDescent="0.3">
      <c r="A1" s="69" t="s">
        <v>401</v>
      </c>
      <c r="B1" s="69"/>
      <c r="C1" s="69"/>
      <c r="D1" s="69"/>
      <c r="E1" s="69"/>
      <c r="F1" s="69"/>
      <c r="G1" s="69"/>
      <c r="H1" s="69"/>
    </row>
    <row r="4" spans="1:12" ht="33.6" x14ac:dyDescent="0.65">
      <c r="A4" s="70" t="s">
        <v>374</v>
      </c>
      <c r="B4" s="19"/>
      <c r="C4" s="19"/>
      <c r="D4" s="19"/>
      <c r="E4" s="19"/>
    </row>
    <row r="5" spans="1:12" ht="23.4" x14ac:dyDescent="0.3">
      <c r="A5" s="151" t="s">
        <v>375</v>
      </c>
      <c r="B5" s="151"/>
      <c r="C5" s="151"/>
      <c r="D5" s="71" t="s">
        <v>413</v>
      </c>
      <c r="E5" s="44"/>
      <c r="F5" s="44"/>
      <c r="G5" s="44"/>
      <c r="H5" s="44"/>
    </row>
    <row r="6" spans="1:12" ht="21" x14ac:dyDescent="0.4">
      <c r="A6" s="45" t="s">
        <v>376</v>
      </c>
    </row>
    <row r="7" spans="1:12" x14ac:dyDescent="0.3">
      <c r="A7" s="72" t="s">
        <v>377</v>
      </c>
      <c r="B7" s="73"/>
      <c r="C7" s="46" t="s">
        <v>378</v>
      </c>
      <c r="D7" s="47"/>
      <c r="E7" s="47"/>
      <c r="F7" s="47"/>
      <c r="G7" s="47"/>
      <c r="H7" s="47"/>
    </row>
    <row r="8" spans="1:12" x14ac:dyDescent="0.3">
      <c r="A8" s="73"/>
      <c r="B8" s="73"/>
      <c r="C8" s="48" t="s">
        <v>379</v>
      </c>
      <c r="D8" s="48" t="s">
        <v>380</v>
      </c>
      <c r="E8" s="48" t="s">
        <v>381</v>
      </c>
      <c r="F8" s="48" t="s">
        <v>382</v>
      </c>
      <c r="G8" s="48" t="s">
        <v>383</v>
      </c>
      <c r="H8" s="48" t="s">
        <v>384</v>
      </c>
    </row>
    <row r="9" spans="1:12" ht="15" thickBot="1" x14ac:dyDescent="0.35">
      <c r="A9" s="73"/>
      <c r="B9" s="73"/>
      <c r="C9" s="49">
        <v>0.1</v>
      </c>
      <c r="D9" s="49">
        <v>0.15</v>
      </c>
      <c r="E9" s="49">
        <v>0.2</v>
      </c>
      <c r="F9" s="49">
        <v>0.25</v>
      </c>
      <c r="G9" s="49">
        <v>0.3</v>
      </c>
      <c r="H9" s="49">
        <v>0.35</v>
      </c>
    </row>
    <row r="10" spans="1:12" ht="15" thickBot="1" x14ac:dyDescent="0.35">
      <c r="A10" s="46" t="s">
        <v>385</v>
      </c>
      <c r="B10" s="46" t="s">
        <v>386</v>
      </c>
      <c r="C10" s="46" t="s">
        <v>387</v>
      </c>
      <c r="D10" s="46" t="s">
        <v>387</v>
      </c>
      <c r="E10" s="46" t="s">
        <v>387</v>
      </c>
      <c r="F10" s="46" t="s">
        <v>387</v>
      </c>
      <c r="G10" s="46" t="s">
        <v>387</v>
      </c>
      <c r="H10" s="46" t="s">
        <v>387</v>
      </c>
      <c r="J10" s="52" t="s">
        <v>47</v>
      </c>
      <c r="K10" s="112">
        <f>SUM(C11:H23)</f>
        <v>18632.084999999992</v>
      </c>
      <c r="L10" s="65" t="str">
        <f ca="1">_xlfn.FORMULATEXT(K10)</f>
        <v>=SUMME(C11:H23)</v>
      </c>
    </row>
    <row r="11" spans="1:12" x14ac:dyDescent="0.3">
      <c r="A11" s="47" t="s">
        <v>388</v>
      </c>
      <c r="B11" s="50">
        <v>59.9</v>
      </c>
      <c r="C11" s="76">
        <f>$B11-$B11*C$9</f>
        <v>53.91</v>
      </c>
      <c r="D11" s="76">
        <f t="shared" ref="D11:H23" si="0">$B11-$B11*D$9</f>
        <v>50.914999999999999</v>
      </c>
      <c r="E11" s="76">
        <f t="shared" si="0"/>
        <v>47.92</v>
      </c>
      <c r="F11" s="76">
        <f t="shared" si="0"/>
        <v>44.924999999999997</v>
      </c>
      <c r="G11" s="76">
        <f t="shared" si="0"/>
        <v>41.93</v>
      </c>
      <c r="H11" s="76">
        <f>$B11-$B11*H$9</f>
        <v>38.935000000000002</v>
      </c>
    </row>
    <row r="12" spans="1:12" x14ac:dyDescent="0.3">
      <c r="A12" s="47" t="s">
        <v>389</v>
      </c>
      <c r="B12" s="50">
        <v>69.900000000000006</v>
      </c>
      <c r="C12" s="76">
        <f t="shared" ref="C12:C23" si="1">$B12-$B12*C$9</f>
        <v>62.910000000000004</v>
      </c>
      <c r="D12" s="76">
        <f t="shared" si="0"/>
        <v>59.415000000000006</v>
      </c>
      <c r="E12" s="76">
        <f t="shared" si="0"/>
        <v>55.92</v>
      </c>
      <c r="F12" s="76">
        <f t="shared" si="0"/>
        <v>52.425000000000004</v>
      </c>
      <c r="G12" s="76">
        <f t="shared" si="0"/>
        <v>48.930000000000007</v>
      </c>
      <c r="H12" s="76">
        <f t="shared" si="0"/>
        <v>45.435000000000002</v>
      </c>
    </row>
    <row r="13" spans="1:12" x14ac:dyDescent="0.3">
      <c r="A13" s="51" t="s">
        <v>390</v>
      </c>
      <c r="B13" s="50">
        <v>919.8</v>
      </c>
      <c r="C13" s="76">
        <f t="shared" si="1"/>
        <v>827.81999999999994</v>
      </c>
      <c r="D13" s="76">
        <f t="shared" si="0"/>
        <v>781.82999999999993</v>
      </c>
      <c r="E13" s="76">
        <f t="shared" si="0"/>
        <v>735.83999999999992</v>
      </c>
      <c r="F13" s="76">
        <f t="shared" si="0"/>
        <v>689.84999999999991</v>
      </c>
      <c r="G13" s="76">
        <f t="shared" si="0"/>
        <v>643.8599999999999</v>
      </c>
      <c r="H13" s="76">
        <f t="shared" si="0"/>
        <v>597.87</v>
      </c>
    </row>
    <row r="14" spans="1:12" x14ac:dyDescent="0.3">
      <c r="A14" s="51" t="s">
        <v>391</v>
      </c>
      <c r="B14" s="50">
        <v>499.8</v>
      </c>
      <c r="C14" s="76">
        <f t="shared" si="1"/>
        <v>449.82</v>
      </c>
      <c r="D14" s="76">
        <f t="shared" si="0"/>
        <v>424.83000000000004</v>
      </c>
      <c r="E14" s="76">
        <f t="shared" si="0"/>
        <v>399.84000000000003</v>
      </c>
      <c r="F14" s="76">
        <f t="shared" si="0"/>
        <v>374.85</v>
      </c>
      <c r="G14" s="76">
        <f t="shared" si="0"/>
        <v>349.86</v>
      </c>
      <c r="H14" s="76">
        <f t="shared" si="0"/>
        <v>324.87</v>
      </c>
    </row>
    <row r="15" spans="1:12" x14ac:dyDescent="0.3">
      <c r="A15" s="51" t="s">
        <v>392</v>
      </c>
      <c r="B15" s="50">
        <v>1249</v>
      </c>
      <c r="C15" s="76">
        <f t="shared" si="1"/>
        <v>1124.0999999999999</v>
      </c>
      <c r="D15" s="76">
        <f t="shared" si="0"/>
        <v>1061.6500000000001</v>
      </c>
      <c r="E15" s="76">
        <f t="shared" si="0"/>
        <v>999.2</v>
      </c>
      <c r="F15" s="76">
        <f t="shared" si="0"/>
        <v>936.75</v>
      </c>
      <c r="G15" s="76">
        <f t="shared" si="0"/>
        <v>874.3</v>
      </c>
      <c r="H15" s="76">
        <f t="shared" si="0"/>
        <v>811.85</v>
      </c>
    </row>
    <row r="16" spans="1:12" x14ac:dyDescent="0.3">
      <c r="A16" s="51" t="s">
        <v>393</v>
      </c>
      <c r="B16" s="50">
        <v>499</v>
      </c>
      <c r="C16" s="76">
        <f t="shared" si="1"/>
        <v>449.1</v>
      </c>
      <c r="D16" s="76">
        <f t="shared" si="0"/>
        <v>424.15</v>
      </c>
      <c r="E16" s="76">
        <f t="shared" si="0"/>
        <v>399.2</v>
      </c>
      <c r="F16" s="76">
        <f t="shared" si="0"/>
        <v>374.25</v>
      </c>
      <c r="G16" s="76">
        <f t="shared" si="0"/>
        <v>349.3</v>
      </c>
      <c r="H16" s="76">
        <f t="shared" si="0"/>
        <v>324.35000000000002</v>
      </c>
    </row>
    <row r="17" spans="1:8" x14ac:dyDescent="0.3">
      <c r="A17" s="47" t="s">
        <v>394</v>
      </c>
      <c r="B17" s="50">
        <v>129.6</v>
      </c>
      <c r="C17" s="76">
        <f t="shared" si="1"/>
        <v>116.63999999999999</v>
      </c>
      <c r="D17" s="76">
        <f t="shared" si="0"/>
        <v>110.16</v>
      </c>
      <c r="E17" s="76">
        <f t="shared" si="0"/>
        <v>103.67999999999999</v>
      </c>
      <c r="F17" s="76">
        <f t="shared" si="0"/>
        <v>97.199999999999989</v>
      </c>
      <c r="G17" s="76">
        <f t="shared" si="0"/>
        <v>90.72</v>
      </c>
      <c r="H17" s="76">
        <f t="shared" si="0"/>
        <v>84.240000000000009</v>
      </c>
    </row>
    <row r="18" spans="1:8" x14ac:dyDescent="0.3">
      <c r="A18" s="47" t="s">
        <v>395</v>
      </c>
      <c r="B18" s="50">
        <v>59.3</v>
      </c>
      <c r="C18" s="76">
        <f t="shared" si="1"/>
        <v>53.37</v>
      </c>
      <c r="D18" s="76">
        <f t="shared" si="0"/>
        <v>50.405000000000001</v>
      </c>
      <c r="E18" s="76">
        <f t="shared" si="0"/>
        <v>47.44</v>
      </c>
      <c r="F18" s="76">
        <f t="shared" si="0"/>
        <v>44.474999999999994</v>
      </c>
      <c r="G18" s="76">
        <f t="shared" si="0"/>
        <v>41.51</v>
      </c>
      <c r="H18" s="76">
        <f t="shared" si="0"/>
        <v>38.545000000000002</v>
      </c>
    </row>
    <row r="19" spans="1:8" x14ac:dyDescent="0.3">
      <c r="A19" s="47" t="s">
        <v>396</v>
      </c>
      <c r="B19" s="74">
        <v>228.9</v>
      </c>
      <c r="C19" s="76">
        <f t="shared" si="1"/>
        <v>206.01</v>
      </c>
      <c r="D19" s="76">
        <f t="shared" si="0"/>
        <v>194.565</v>
      </c>
      <c r="E19" s="76">
        <f t="shared" si="0"/>
        <v>183.12</v>
      </c>
      <c r="F19" s="76">
        <f t="shared" si="0"/>
        <v>171.67500000000001</v>
      </c>
      <c r="G19" s="76">
        <f t="shared" si="0"/>
        <v>160.23000000000002</v>
      </c>
      <c r="H19" s="76">
        <f t="shared" si="0"/>
        <v>148.78500000000003</v>
      </c>
    </row>
    <row r="20" spans="1:8" x14ac:dyDescent="0.3">
      <c r="A20" s="47" t="s">
        <v>397</v>
      </c>
      <c r="B20" s="74">
        <v>139</v>
      </c>
      <c r="C20" s="76">
        <f t="shared" si="1"/>
        <v>125.1</v>
      </c>
      <c r="D20" s="76">
        <f t="shared" si="0"/>
        <v>118.15</v>
      </c>
      <c r="E20" s="76">
        <f t="shared" si="0"/>
        <v>111.2</v>
      </c>
      <c r="F20" s="76">
        <f t="shared" si="0"/>
        <v>104.25</v>
      </c>
      <c r="G20" s="76">
        <f t="shared" si="0"/>
        <v>97.300000000000011</v>
      </c>
      <c r="H20" s="76">
        <f t="shared" si="0"/>
        <v>90.35</v>
      </c>
    </row>
    <row r="21" spans="1:8" x14ac:dyDescent="0.3">
      <c r="A21" s="47" t="s">
        <v>398</v>
      </c>
      <c r="B21" s="74">
        <v>79.900000000000006</v>
      </c>
      <c r="C21" s="76">
        <f t="shared" si="1"/>
        <v>71.910000000000011</v>
      </c>
      <c r="D21" s="76">
        <f t="shared" si="0"/>
        <v>67.915000000000006</v>
      </c>
      <c r="E21" s="76">
        <f t="shared" si="0"/>
        <v>63.92</v>
      </c>
      <c r="F21" s="76">
        <f t="shared" si="0"/>
        <v>59.925000000000004</v>
      </c>
      <c r="G21" s="76">
        <f t="shared" si="0"/>
        <v>55.930000000000007</v>
      </c>
      <c r="H21" s="76">
        <f t="shared" si="0"/>
        <v>51.935000000000002</v>
      </c>
    </row>
    <row r="22" spans="1:8" x14ac:dyDescent="0.3">
      <c r="A22" s="47" t="s">
        <v>399</v>
      </c>
      <c r="B22" s="50">
        <v>59.9</v>
      </c>
      <c r="C22" s="76">
        <f t="shared" si="1"/>
        <v>53.91</v>
      </c>
      <c r="D22" s="76">
        <f t="shared" si="0"/>
        <v>50.914999999999999</v>
      </c>
      <c r="E22" s="76">
        <f t="shared" si="0"/>
        <v>47.92</v>
      </c>
      <c r="F22" s="76">
        <f t="shared" si="0"/>
        <v>44.924999999999997</v>
      </c>
      <c r="G22" s="76">
        <f t="shared" si="0"/>
        <v>41.93</v>
      </c>
      <c r="H22" s="76">
        <f t="shared" si="0"/>
        <v>38.935000000000002</v>
      </c>
    </row>
    <row r="23" spans="1:8" x14ac:dyDescent="0.3">
      <c r="A23" s="47" t="s">
        <v>400</v>
      </c>
      <c r="B23" s="50">
        <v>12.9</v>
      </c>
      <c r="C23" s="76">
        <f t="shared" si="1"/>
        <v>11.61</v>
      </c>
      <c r="D23" s="76">
        <f t="shared" si="0"/>
        <v>10.965</v>
      </c>
      <c r="E23" s="76">
        <f t="shared" si="0"/>
        <v>10.32</v>
      </c>
      <c r="F23" s="76">
        <f t="shared" si="0"/>
        <v>9.6750000000000007</v>
      </c>
      <c r="G23" s="76">
        <f t="shared" si="0"/>
        <v>9.0300000000000011</v>
      </c>
      <c r="H23" s="76">
        <f t="shared" si="0"/>
        <v>8.3850000000000016</v>
      </c>
    </row>
  </sheetData>
  <mergeCells count="1">
    <mergeCell ref="A5:C5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AD8C-6439-45F2-9771-2AE6465FEC25}">
  <sheetPr codeName="Tabelle55">
    <tabColor theme="8" tint="0.79998168889431442"/>
  </sheetPr>
  <dimension ref="A1:F17"/>
  <sheetViews>
    <sheetView zoomScale="175" zoomScaleNormal="175" workbookViewId="0">
      <selection sqref="A1:F1"/>
    </sheetView>
  </sheetViews>
  <sheetFormatPr baseColWidth="10" defaultRowHeight="14.4" x14ac:dyDescent="0.3"/>
  <cols>
    <col min="1" max="1" width="21" customWidth="1"/>
    <col min="2" max="2" width="15.21875" customWidth="1"/>
  </cols>
  <sheetData>
    <row r="1" spans="1:6" ht="36.6" customHeight="1" x14ac:dyDescent="0.3">
      <c r="A1" s="121" t="s">
        <v>422</v>
      </c>
      <c r="B1" s="121"/>
      <c r="C1" s="121"/>
      <c r="D1" s="121"/>
      <c r="E1" s="121"/>
      <c r="F1" s="121"/>
    </row>
    <row r="3" spans="1:6" x14ac:dyDescent="0.3">
      <c r="B3" s="2" t="s">
        <v>403</v>
      </c>
    </row>
    <row r="4" spans="1:6" x14ac:dyDescent="0.3">
      <c r="B4" s="2" t="s">
        <v>404</v>
      </c>
    </row>
    <row r="5" spans="1:6" x14ac:dyDescent="0.3">
      <c r="A5" s="11">
        <v>2014</v>
      </c>
      <c r="B5" s="11">
        <v>1181.2634</v>
      </c>
    </row>
    <row r="6" spans="1:6" x14ac:dyDescent="0.3">
      <c r="A6" s="11">
        <v>2015</v>
      </c>
      <c r="B6" s="58">
        <v>1096.2345</v>
      </c>
      <c r="D6" s="56"/>
    </row>
    <row r="7" spans="1:6" x14ac:dyDescent="0.3">
      <c r="A7" s="11">
        <v>2016</v>
      </c>
      <c r="B7" s="11">
        <v>1343.0128</v>
      </c>
    </row>
    <row r="8" spans="1:6" x14ac:dyDescent="0.3">
      <c r="A8" s="11">
        <v>2017</v>
      </c>
      <c r="B8" s="11">
        <v>1199.0434</v>
      </c>
      <c r="D8" s="57"/>
    </row>
    <row r="9" spans="1:6" x14ac:dyDescent="0.3">
      <c r="A9" s="11">
        <v>2018</v>
      </c>
      <c r="B9" s="11">
        <v>1242.0499</v>
      </c>
      <c r="D9" s="57"/>
    </row>
    <row r="10" spans="1:6" x14ac:dyDescent="0.3">
      <c r="A10" s="11">
        <v>2019</v>
      </c>
      <c r="B10" s="11">
        <v>1371.8443</v>
      </c>
      <c r="D10" s="57"/>
    </row>
    <row r="11" spans="1:6" x14ac:dyDescent="0.3">
      <c r="A11" s="11">
        <v>2020</v>
      </c>
      <c r="B11" s="11">
        <v>1679.3408999999999</v>
      </c>
      <c r="D11" s="57"/>
    </row>
    <row r="12" spans="1:6" x14ac:dyDescent="0.3">
      <c r="A12" s="11">
        <v>2021</v>
      </c>
      <c r="B12" s="11">
        <v>1677.9865</v>
      </c>
      <c r="D12" s="57"/>
    </row>
    <row r="13" spans="1:6" x14ac:dyDescent="0.3">
      <c r="A13" s="11">
        <v>2022</v>
      </c>
      <c r="B13" s="11">
        <v>1743.2212999999999</v>
      </c>
      <c r="D13" s="57"/>
    </row>
    <row r="14" spans="1:6" x14ac:dyDescent="0.3">
      <c r="B14" s="31"/>
      <c r="D14" s="57"/>
    </row>
    <row r="15" spans="1:6" ht="7.5" customHeight="1" x14ac:dyDescent="0.3">
      <c r="A15" s="1"/>
      <c r="D15" s="57"/>
    </row>
    <row r="16" spans="1:6" ht="28.8" x14ac:dyDescent="0.3">
      <c r="A16" s="59" t="s">
        <v>405</v>
      </c>
      <c r="B16" s="82"/>
      <c r="D16" s="54"/>
    </row>
    <row r="17" spans="2:4" x14ac:dyDescent="0.3">
      <c r="B17" s="55"/>
      <c r="D17" s="54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B3BF-C9E8-43FC-BCA8-5C0566A39B4B}">
  <sheetPr codeName="Tabelle62">
    <tabColor theme="5"/>
  </sheetPr>
  <dimension ref="A1:F17"/>
  <sheetViews>
    <sheetView zoomScale="175" zoomScaleNormal="175" workbookViewId="0">
      <selection sqref="A1:F1"/>
    </sheetView>
  </sheetViews>
  <sheetFormatPr baseColWidth="10" defaultRowHeight="14.4" x14ac:dyDescent="0.3"/>
  <cols>
    <col min="1" max="1" width="21" customWidth="1"/>
    <col min="2" max="2" width="15.21875" customWidth="1"/>
  </cols>
  <sheetData>
    <row r="1" spans="1:6" ht="36.6" customHeight="1" x14ac:dyDescent="0.3">
      <c r="A1" s="121" t="s">
        <v>422</v>
      </c>
      <c r="B1" s="121"/>
      <c r="C1" s="121"/>
      <c r="D1" s="121"/>
      <c r="E1" s="121"/>
      <c r="F1" s="121"/>
    </row>
    <row r="3" spans="1:6" x14ac:dyDescent="0.3">
      <c r="B3" s="2" t="s">
        <v>403</v>
      </c>
    </row>
    <row r="4" spans="1:6" x14ac:dyDescent="0.3">
      <c r="B4" s="2" t="s">
        <v>404</v>
      </c>
    </row>
    <row r="5" spans="1:6" x14ac:dyDescent="0.3">
      <c r="A5" s="11">
        <v>2014</v>
      </c>
      <c r="B5" s="11">
        <v>1181.2634</v>
      </c>
    </row>
    <row r="6" spans="1:6" x14ac:dyDescent="0.3">
      <c r="A6" s="11">
        <v>2015</v>
      </c>
      <c r="B6" s="58">
        <v>1096.2345</v>
      </c>
      <c r="D6" s="56"/>
    </row>
    <row r="7" spans="1:6" x14ac:dyDescent="0.3">
      <c r="A7" s="11">
        <v>2016</v>
      </c>
      <c r="B7" s="11">
        <v>1343.0128</v>
      </c>
    </row>
    <row r="8" spans="1:6" x14ac:dyDescent="0.3">
      <c r="A8" s="11">
        <v>2017</v>
      </c>
      <c r="B8" s="11">
        <v>1199.0434</v>
      </c>
      <c r="D8" s="57"/>
    </row>
    <row r="9" spans="1:6" x14ac:dyDescent="0.3">
      <c r="A9" s="11">
        <v>2018</v>
      </c>
      <c r="B9" s="11">
        <v>1242.0499</v>
      </c>
      <c r="D9" s="57"/>
    </row>
    <row r="10" spans="1:6" x14ac:dyDescent="0.3">
      <c r="A10" s="11">
        <v>2019</v>
      </c>
      <c r="B10" s="11">
        <v>1371.8443</v>
      </c>
      <c r="D10" s="57"/>
    </row>
    <row r="11" spans="1:6" x14ac:dyDescent="0.3">
      <c r="A11" s="11">
        <v>2020</v>
      </c>
      <c r="B11" s="11">
        <v>1679.3408999999999</v>
      </c>
      <c r="D11" s="57"/>
    </row>
    <row r="12" spans="1:6" x14ac:dyDescent="0.3">
      <c r="A12" s="11">
        <v>2021</v>
      </c>
      <c r="B12" s="11">
        <v>1677.9865</v>
      </c>
      <c r="D12" s="57"/>
    </row>
    <row r="13" spans="1:6" x14ac:dyDescent="0.3">
      <c r="A13" s="11">
        <v>2022</v>
      </c>
      <c r="B13" s="11">
        <v>1743.2212999999999</v>
      </c>
      <c r="D13" s="57"/>
    </row>
    <row r="14" spans="1:6" x14ac:dyDescent="0.3">
      <c r="B14" s="31"/>
      <c r="D14" s="57"/>
    </row>
    <row r="15" spans="1:6" ht="7.5" customHeight="1" thickBot="1" x14ac:dyDescent="0.35">
      <c r="A15" s="1"/>
      <c r="D15" s="57"/>
    </row>
    <row r="16" spans="1:6" ht="29.4" thickBot="1" x14ac:dyDescent="0.35">
      <c r="A16" s="59" t="s">
        <v>405</v>
      </c>
      <c r="B16" s="105">
        <f>ROUND(AVERAGE(B5:B13),2)</f>
        <v>1392.67</v>
      </c>
      <c r="C16" s="65" t="str">
        <f ca="1">_xlfn.FORMULATEXT(B16)</f>
        <v>=RUNDEN(MITTELWERT(B5:B13);2)</v>
      </c>
      <c r="D16" s="54"/>
    </row>
    <row r="17" spans="2:4" x14ac:dyDescent="0.3">
      <c r="B17" s="55"/>
      <c r="D17" s="54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7BF5-ECB6-4455-B29D-BFD30D34F468}">
  <sheetPr codeName="Tabelle56">
    <tabColor theme="8" tint="0.79998168889431442"/>
  </sheetPr>
  <dimension ref="A1:I17"/>
  <sheetViews>
    <sheetView zoomScale="175" zoomScaleNormal="175" workbookViewId="0"/>
  </sheetViews>
  <sheetFormatPr baseColWidth="10" defaultRowHeight="14.4" x14ac:dyDescent="0.3"/>
  <cols>
    <col min="3" max="3" width="3.77734375" customWidth="1"/>
  </cols>
  <sheetData>
    <row r="1" spans="1:9" x14ac:dyDescent="0.3">
      <c r="A1" s="69" t="s">
        <v>538</v>
      </c>
      <c r="B1" s="69"/>
      <c r="C1" s="69"/>
      <c r="D1" s="69"/>
      <c r="E1" s="69"/>
      <c r="F1" s="69"/>
      <c r="G1" s="69"/>
      <c r="H1" s="69"/>
      <c r="I1" s="69"/>
    </row>
    <row r="4" spans="1:9" x14ac:dyDescent="0.3">
      <c r="A4" s="30" t="s">
        <v>318</v>
      </c>
      <c r="B4" s="30" t="s">
        <v>319</v>
      </c>
      <c r="D4" s="30" t="s">
        <v>407</v>
      </c>
    </row>
    <row r="6" spans="1:9" x14ac:dyDescent="0.3">
      <c r="A6" t="s">
        <v>320</v>
      </c>
      <c r="B6" s="17">
        <v>2.35</v>
      </c>
      <c r="D6" s="115"/>
    </row>
    <row r="7" spans="1:9" x14ac:dyDescent="0.3">
      <c r="A7" t="s">
        <v>321</v>
      </c>
      <c r="B7" s="17">
        <v>3.35</v>
      </c>
      <c r="D7" s="115"/>
    </row>
    <row r="8" spans="1:9" x14ac:dyDescent="0.3">
      <c r="A8" t="s">
        <v>322</v>
      </c>
      <c r="B8" s="17">
        <v>1.53</v>
      </c>
      <c r="D8" s="115"/>
    </row>
    <row r="9" spans="1:9" x14ac:dyDescent="0.3">
      <c r="A9" t="s">
        <v>323</v>
      </c>
      <c r="B9" s="17">
        <v>6.52</v>
      </c>
      <c r="D9" s="115"/>
    </row>
    <row r="10" spans="1:9" x14ac:dyDescent="0.3">
      <c r="A10" t="s">
        <v>324</v>
      </c>
      <c r="B10" s="17">
        <v>11.4</v>
      </c>
      <c r="D10" s="115"/>
    </row>
    <row r="11" spans="1:9" x14ac:dyDescent="0.3">
      <c r="A11" t="s">
        <v>325</v>
      </c>
      <c r="B11" s="17">
        <v>12.4</v>
      </c>
      <c r="D11" s="115"/>
    </row>
    <row r="12" spans="1:9" x14ac:dyDescent="0.3">
      <c r="A12" t="s">
        <v>326</v>
      </c>
      <c r="B12" s="17">
        <v>8.65</v>
      </c>
      <c r="D12" s="115"/>
    </row>
    <row r="13" spans="1:9" x14ac:dyDescent="0.3">
      <c r="A13" t="s">
        <v>327</v>
      </c>
      <c r="B13" s="17">
        <v>2.21</v>
      </c>
      <c r="D13" s="115"/>
    </row>
    <row r="14" spans="1:9" x14ac:dyDescent="0.3">
      <c r="D14" s="54"/>
    </row>
    <row r="15" spans="1:9" x14ac:dyDescent="0.3">
      <c r="D15" s="54"/>
    </row>
    <row r="16" spans="1:9" ht="15" thickBot="1" x14ac:dyDescent="0.35">
      <c r="B16" s="55" t="s">
        <v>408</v>
      </c>
      <c r="D16" s="60"/>
    </row>
    <row r="17" ht="15" thickTop="1" x14ac:dyDescent="0.3"/>
  </sheetData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7CCC-D1BB-4019-BE6B-76130425E75B}">
  <sheetPr codeName="Tabelle63">
    <tabColor theme="5"/>
  </sheetPr>
  <dimension ref="A1:I16"/>
  <sheetViews>
    <sheetView zoomScale="175" zoomScaleNormal="175" workbookViewId="0"/>
  </sheetViews>
  <sheetFormatPr baseColWidth="10" defaultRowHeight="14.4" x14ac:dyDescent="0.3"/>
  <cols>
    <col min="3" max="3" width="3.77734375" customWidth="1"/>
  </cols>
  <sheetData>
    <row r="1" spans="1:9" x14ac:dyDescent="0.3">
      <c r="A1" s="69" t="s">
        <v>423</v>
      </c>
      <c r="B1" s="69"/>
      <c r="C1" s="69"/>
      <c r="D1" s="69"/>
      <c r="E1" s="69"/>
      <c r="F1" s="69"/>
      <c r="G1" s="69"/>
      <c r="H1" s="69"/>
      <c r="I1" s="69"/>
    </row>
    <row r="4" spans="1:9" x14ac:dyDescent="0.3">
      <c r="A4" s="30" t="s">
        <v>318</v>
      </c>
      <c r="B4" s="30" t="s">
        <v>319</v>
      </c>
      <c r="D4" s="30" t="s">
        <v>407</v>
      </c>
    </row>
    <row r="6" spans="1:9" x14ac:dyDescent="0.3">
      <c r="A6" t="s">
        <v>320</v>
      </c>
      <c r="B6" s="17">
        <v>2.35</v>
      </c>
      <c r="D6" s="115">
        <f>ROUND(B6/0.05,0)*0.05</f>
        <v>2.35</v>
      </c>
    </row>
    <row r="7" spans="1:9" x14ac:dyDescent="0.3">
      <c r="A7" t="s">
        <v>321</v>
      </c>
      <c r="B7" s="17">
        <v>3.35</v>
      </c>
      <c r="D7" s="115">
        <f t="shared" ref="D7:D13" si="0">ROUND(B7/0.05,0)*0.05</f>
        <v>3.35</v>
      </c>
    </row>
    <row r="8" spans="1:9" x14ac:dyDescent="0.3">
      <c r="A8" t="s">
        <v>322</v>
      </c>
      <c r="B8" s="17">
        <v>1.53</v>
      </c>
      <c r="D8" s="115">
        <f t="shared" si="0"/>
        <v>1.55</v>
      </c>
    </row>
    <row r="9" spans="1:9" x14ac:dyDescent="0.3">
      <c r="A9" t="s">
        <v>323</v>
      </c>
      <c r="B9" s="17">
        <v>6.52</v>
      </c>
      <c r="D9" s="115">
        <f t="shared" si="0"/>
        <v>6.5</v>
      </c>
    </row>
    <row r="10" spans="1:9" x14ac:dyDescent="0.3">
      <c r="A10" t="s">
        <v>324</v>
      </c>
      <c r="B10" s="17">
        <v>11.4</v>
      </c>
      <c r="D10" s="115">
        <f t="shared" si="0"/>
        <v>11.4</v>
      </c>
    </row>
    <row r="11" spans="1:9" x14ac:dyDescent="0.3">
      <c r="A11" t="s">
        <v>325</v>
      </c>
      <c r="B11" s="17">
        <v>12.4</v>
      </c>
      <c r="D11" s="115">
        <f t="shared" si="0"/>
        <v>12.4</v>
      </c>
    </row>
    <row r="12" spans="1:9" x14ac:dyDescent="0.3">
      <c r="A12" t="s">
        <v>326</v>
      </c>
      <c r="B12" s="17">
        <v>8.65</v>
      </c>
      <c r="D12" s="115">
        <f t="shared" si="0"/>
        <v>8.65</v>
      </c>
    </row>
    <row r="13" spans="1:9" x14ac:dyDescent="0.3">
      <c r="A13" t="s">
        <v>327</v>
      </c>
      <c r="B13" s="17">
        <v>2.21</v>
      </c>
      <c r="D13" s="115">
        <f t="shared" si="0"/>
        <v>2.2000000000000002</v>
      </c>
    </row>
    <row r="14" spans="1:9" x14ac:dyDescent="0.3">
      <c r="D14" s="54"/>
    </row>
    <row r="15" spans="1:9" ht="15" thickBot="1" x14ac:dyDescent="0.35">
      <c r="D15" s="54"/>
    </row>
    <row r="16" spans="1:9" ht="15" thickBot="1" x14ac:dyDescent="0.35">
      <c r="B16" s="55" t="s">
        <v>408</v>
      </c>
      <c r="D16" s="116">
        <f>SUM(D6:D13)</f>
        <v>48.4</v>
      </c>
      <c r="E16" s="65" t="str">
        <f ca="1">_xlfn.FORMULATEXT(D16)</f>
        <v>=SUMME(D6:D13)</v>
      </c>
    </row>
  </sheetData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D165-F22E-471C-A4D4-F77C47F9B56B}">
  <sheetPr codeName="Tabelle57"/>
  <dimension ref="A1"/>
  <sheetViews>
    <sheetView zoomScale="235" zoomScaleNormal="235" workbookViewId="0">
      <selection activeCell="H27" sqref="H27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8DDD-866B-439F-9299-278BDBE8F1B6}">
  <sheetPr codeName="Tabelle58"/>
  <dimension ref="A1"/>
  <sheetViews>
    <sheetView workbookViewId="0">
      <selection activeCell="H27" sqref="H27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6FDC-B12A-4759-8D6B-C597901002BD}">
  <sheetPr codeName="Tabelle59"/>
  <dimension ref="A1"/>
  <sheetViews>
    <sheetView workbookViewId="0">
      <selection activeCell="H27" sqref="H27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400A-B92F-4B37-8DEF-ADE963268FAB}">
  <sheetPr codeName="Tabelle60"/>
  <dimension ref="A1"/>
  <sheetViews>
    <sheetView workbookViewId="0">
      <selection activeCell="H27" sqref="H27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4CF3-9DD5-4B0D-BF51-3C4BD49596FB}">
  <sheetPr codeName="Tabelle61"/>
  <dimension ref="A1"/>
  <sheetViews>
    <sheetView workbookViewId="0">
      <selection activeCell="H27" sqref="H27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5daf41bd-338c-4311-b1b0-e1299889c34b}" enabled="0" method="" siteId="{5daf41bd-338c-4311-b1b0-e1299889c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63</vt:i4>
      </vt:variant>
    </vt:vector>
  </HeadingPairs>
  <TitlesOfParts>
    <vt:vector size="63" baseType="lpstr">
      <vt:lpstr>Fragen</vt:lpstr>
      <vt:lpstr>1</vt:lpstr>
      <vt:lpstr>1_LS</vt:lpstr>
      <vt:lpstr>2</vt:lpstr>
      <vt:lpstr>2_LS</vt:lpstr>
      <vt:lpstr>3</vt:lpstr>
      <vt:lpstr>3_LS</vt:lpstr>
      <vt:lpstr>4</vt:lpstr>
      <vt:lpstr>4_LS</vt:lpstr>
      <vt:lpstr>5</vt:lpstr>
      <vt:lpstr>5_LS</vt:lpstr>
      <vt:lpstr>6</vt:lpstr>
      <vt:lpstr>6_LS</vt:lpstr>
      <vt:lpstr>7</vt:lpstr>
      <vt:lpstr>7_LS</vt:lpstr>
      <vt:lpstr>8</vt:lpstr>
      <vt:lpstr>8_LS</vt:lpstr>
      <vt:lpstr>9</vt:lpstr>
      <vt:lpstr>9_LS</vt:lpstr>
      <vt:lpstr>10</vt:lpstr>
      <vt:lpstr>10_LS</vt:lpstr>
      <vt:lpstr>11</vt:lpstr>
      <vt:lpstr>11_LS</vt:lpstr>
      <vt:lpstr>12</vt:lpstr>
      <vt:lpstr>12_LS</vt:lpstr>
      <vt:lpstr>13</vt:lpstr>
      <vt:lpstr>13_LS</vt:lpstr>
      <vt:lpstr>14</vt:lpstr>
      <vt:lpstr>14_LS</vt:lpstr>
      <vt:lpstr>15</vt:lpstr>
      <vt:lpstr>16</vt:lpstr>
      <vt:lpstr>17</vt:lpstr>
      <vt:lpstr>100</vt:lpstr>
      <vt:lpstr>100_LS</vt:lpstr>
      <vt:lpstr>101</vt:lpstr>
      <vt:lpstr>101_LS</vt:lpstr>
      <vt:lpstr>102</vt:lpstr>
      <vt:lpstr>102_LS</vt:lpstr>
      <vt:lpstr>103</vt:lpstr>
      <vt:lpstr>103_LS</vt:lpstr>
      <vt:lpstr>104</vt:lpstr>
      <vt:lpstr>104_LS</vt:lpstr>
      <vt:lpstr>105</vt:lpstr>
      <vt:lpstr>105_LS</vt:lpstr>
      <vt:lpstr>106</vt:lpstr>
      <vt:lpstr>106_LS</vt:lpstr>
      <vt:lpstr>107</vt:lpstr>
      <vt:lpstr>107_LS</vt:lpstr>
      <vt:lpstr>108</vt:lpstr>
      <vt:lpstr>108_LS</vt:lpstr>
      <vt:lpstr>109</vt:lpstr>
      <vt:lpstr>109_LS</vt:lpstr>
      <vt:lpstr>110</vt:lpstr>
      <vt:lpstr>110_LS</vt:lpstr>
      <vt:lpstr>111</vt:lpstr>
      <vt:lpstr>111_LS</vt:lpstr>
      <vt:lpstr>112</vt:lpstr>
      <vt:lpstr>112_LS</vt:lpstr>
      <vt:lpstr>Frage 113</vt:lpstr>
      <vt:lpstr>Frage 114</vt:lpstr>
      <vt:lpstr>Frage 115</vt:lpstr>
      <vt:lpstr>Frage 116</vt:lpstr>
      <vt:lpstr>Frage 117</vt:lpstr>
    </vt:vector>
  </TitlesOfParts>
  <Company>CL02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Stoob Martin BZWU</dc:creator>
  <cp:lastModifiedBy>Jürg Lippuner</cp:lastModifiedBy>
  <dcterms:created xsi:type="dcterms:W3CDTF">2022-11-21T14:38:39Z</dcterms:created>
  <dcterms:modified xsi:type="dcterms:W3CDTF">2024-09-09T09:43:39Z</dcterms:modified>
</cp:coreProperties>
</file>