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/>
  <xr:revisionPtr revIDLastSave="36" documentId="8_{15D0133D-25DB-4173-8E0D-FF5E103A6B19}" xr6:coauthVersionLast="47" xr6:coauthVersionMax="47" xr10:uidLastSave="{7E6976F5-4127-4A7D-AE69-A3D9971FD319}"/>
  <bookViews>
    <workbookView xWindow="-120" yWindow="-120" windowWidth="29040" windowHeight="15720" activeTab="1" xr2:uid="{00000000-000D-0000-FFFF-FFFF00000000}"/>
  </bookViews>
  <sheets>
    <sheet name="Schulnoten" sheetId="6" r:id="rId1"/>
    <sheet name="MeineSchulklassen" sheetId="10" r:id="rId2"/>
  </sheets>
  <definedNames>
    <definedName name="_xlnm._FilterDatabase" localSheetId="1" hidden="1">MeineSchulklassen!$B$3:$R$205</definedName>
    <definedName name="_xlnm._FilterDatabase" localSheetId="0" hidden="1">Schulnoten!$B$3:$V$205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A_1" localSheetId="1">MeineSchulklassen!#REF!</definedName>
    <definedName name="A_1">Schulnoten!$BH$1</definedName>
    <definedName name="B_1" localSheetId="1">MeineSchulklassen!#REF!</definedName>
    <definedName name="B_1">Schulnoten!$BI$1</definedName>
    <definedName name="C_1" localSheetId="1">MeineSchulklassen!#REF!</definedName>
    <definedName name="C_1">Schulnoten!$BJ$1</definedName>
    <definedName name="D_1" localSheetId="1">MeineSchulklassen!#REF!</definedName>
    <definedName name="D_1">Schulnoten!$BK$1</definedName>
    <definedName name="Drucken" localSheetId="1" hidden="1">#REF!</definedName>
    <definedName name="Drucken" hidden="1">#REF!</definedName>
    <definedName name="e" localSheetId="1" hidden="1">{#N/A,#N/A,TRUE,"UmsSumAnteilFZ";#N/A,#N/A,TRUE,"UmsatzSumme";#N/A,#N/A,TRUE,"G&amp;V"}</definedName>
    <definedName name="e" localSheetId="0" hidden="1">{#N/A,#N/A,TRUE,"UmsSumAnteilFZ";#N/A,#N/A,TRUE,"UmsatzSumme";#N/A,#N/A,TRUE,"G&amp;V"}</definedName>
    <definedName name="e" hidden="1">{#N/A,#N/A,TRUE,"UmsSumAnteilFZ";#N/A,#N/A,TRUE,"UmsatzSumme";#N/A,#N/A,TRUE,"G&amp;V"}</definedName>
    <definedName name="E_1" localSheetId="1">MeineSchulklassen!#REF!</definedName>
    <definedName name="E_1">Schulnoten!$BL$1</definedName>
    <definedName name="F_1" localSheetId="1">MeineSchulklassen!#REF!</definedName>
    <definedName name="F_1">Schulnoten!$BM$1</definedName>
    <definedName name="franko" localSheetId="1" hidden="1">{#N/A,#N/A,FALSE,"Kosten97Einzel";#N/A,#N/A,FALSE,"Kosten97FZ"}</definedName>
    <definedName name="franko" localSheetId="0" hidden="1">{#N/A,#N/A,FALSE,"Kosten97Einzel";#N/A,#N/A,FALSE,"Kosten97FZ"}</definedName>
    <definedName name="franko" hidden="1">{#N/A,#N/A,FALSE,"Kosten97Einzel";#N/A,#N/A,FALSE,"Kosten97FZ"}</definedName>
    <definedName name="G_1" localSheetId="1">MeineSchulklassen!#REF!</definedName>
    <definedName name="G_1">Schulnoten!$BN$1</definedName>
    <definedName name="hhjklhj" localSheetId="1" hidden="1">{#N/A,#N/A,TRUE,"UmsSumAnteilFZ";#N/A,#N/A,TRUE,"UmsatzSumme";#N/A,#N/A,TRUE,"G&amp;V"}</definedName>
    <definedName name="hhjklhj" localSheetId="0" hidden="1">{#N/A,#N/A,TRUE,"UmsSumAnteilFZ";#N/A,#N/A,TRUE,"UmsatzSumme";#N/A,#N/A,TRUE,"G&amp;V"}</definedName>
    <definedName name="hhjklhj" hidden="1">{#N/A,#N/A,TRUE,"UmsSumAnteilFZ";#N/A,#N/A,TRUE,"UmsatzSumme";#N/A,#N/A,TRUE,"G&amp;V"}</definedName>
    <definedName name="hjkjkl" localSheetId="1" hidden="1">{#N/A,#N/A,TRUE,"UmsatzSumme";#N/A,#N/A,TRUE,"UmsatzEinzel";#N/A,#N/A,TRUE,"UmsSumAnteilFZ"}</definedName>
    <definedName name="hjkjkl" localSheetId="0" hidden="1">{#N/A,#N/A,TRUE,"UmsatzSumme";#N/A,#N/A,TRUE,"UmsatzEinzel";#N/A,#N/A,TRUE,"UmsSumAnteilFZ"}</definedName>
    <definedName name="hjkjkl" hidden="1">{#N/A,#N/A,TRUE,"UmsatzSumme";#N/A,#N/A,TRUE,"UmsatzEinzel";#N/A,#N/A,TRUE,"UmsSumAnteilFZ"}</definedName>
    <definedName name="höioö" localSheetId="1" hidden="1">{#N/A,#N/A,FALSE,"Tabelle1"}</definedName>
    <definedName name="höioö" localSheetId="0" hidden="1">{#N/A,#N/A,FALSE,"Tabelle1"}</definedName>
    <definedName name="höioö" hidden="1">{#N/A,#N/A,FALSE,"Tabelle1"}</definedName>
    <definedName name="jkjölkö" localSheetId="1" hidden="1">{#N/A,#N/A,FALSE,"Kosten97FZallein";#N/A,#N/A,FALSE,"Ko97EinzelFZ"}</definedName>
    <definedName name="jkjölkö" localSheetId="0" hidden="1">{#N/A,#N/A,FALSE,"Kosten97FZallein";#N/A,#N/A,FALSE,"Ko97EinzelFZ"}</definedName>
    <definedName name="jkjölkö" hidden="1">{#N/A,#N/A,FALSE,"Kosten97FZallein";#N/A,#N/A,FALSE,"Ko97EinzelFZ"}</definedName>
    <definedName name="kk" localSheetId="1" hidden="1">#REF!</definedName>
    <definedName name="kk" hidden="1">#REF!</definedName>
    <definedName name="kljljkl" localSheetId="1" hidden="1">{#N/A,#N/A,TRUE,"Kosten97FZallein";#N/A,#N/A,TRUE,"Ko97EinzelFZ";#N/A,#N/A,TRUE,"UmsSumAnteilFZ";#N/A,#N/A,TRUE,"UmsatzEinzel";#N/A,#N/A,TRUE,"G&amp;V"}</definedName>
    <definedName name="kljljkl" localSheetId="0" hidden="1">{#N/A,#N/A,TRUE,"Kosten97FZallein";#N/A,#N/A,TRUE,"Ko97EinzelFZ";#N/A,#N/A,TRUE,"UmsSumAnteilFZ";#N/A,#N/A,TRUE,"UmsatzEinzel";#N/A,#N/A,TRUE,"G&amp;V"}</definedName>
    <definedName name="kljljkl" hidden="1">{#N/A,#N/A,TRUE,"Kosten97FZallein";#N/A,#N/A,TRUE,"Ko97EinzelFZ";#N/A,#N/A,TRUE,"UmsSumAnteilFZ";#N/A,#N/A,TRUE,"UmsatzEinzel";#N/A,#N/A,TRUE,"G&amp;V"}</definedName>
    <definedName name="mm" localSheetId="1" hidden="1">#REF!</definedName>
    <definedName name="mm" localSheetId="0" hidden="1">#REF!</definedName>
    <definedName name="mm" hidden="1">#REF!</definedName>
    <definedName name="mmm" localSheetId="1" hidden="1">#REF!</definedName>
    <definedName name="mmm" localSheetId="0" hidden="1">#REF!</definedName>
    <definedName name="mmm" hidden="1">#REF!</definedName>
    <definedName name="mmmm" localSheetId="1" hidden="1">#REF!</definedName>
    <definedName name="mmmm" localSheetId="0" hidden="1">#REF!</definedName>
    <definedName name="mmmm" hidden="1">#REF!</definedName>
    <definedName name="mmmmmm" localSheetId="1" hidden="1">#REF!</definedName>
    <definedName name="mmmmmm" hidden="1">#REF!</definedName>
    <definedName name="Notentabelle_2" localSheetId="1" hidden="1">#REF!</definedName>
    <definedName name="Notentabelle_2" localSheetId="0" hidden="1">#REF!</definedName>
    <definedName name="Notentabelle_2" hidden="1">#REF!</definedName>
    <definedName name="oioipop" localSheetId="1" hidden="1">{#N/A,#N/A,FALSE,"Tabelle1"}</definedName>
    <definedName name="oioipop" localSheetId="0" hidden="1">{#N/A,#N/A,FALSE,"Tabelle1"}</definedName>
    <definedName name="oioipop" hidden="1">{#N/A,#N/A,FALSE,"Tabelle1"}</definedName>
    <definedName name="q" localSheetId="1" hidden="1">{#N/A,#N/A,FALSE,"Kosten97FZallein";#N/A,#N/A,FALSE,"Ko97EinzelFZ"}</definedName>
    <definedName name="q" localSheetId="0" hidden="1">{#N/A,#N/A,FALSE,"Kosten97FZallein";#N/A,#N/A,FALSE,"Ko97EinzelFZ"}</definedName>
    <definedName name="q" hidden="1">{#N/A,#N/A,FALSE,"Kosten97FZallein";#N/A,#N/A,FALSE,"Ko97EinzelFZ"}</definedName>
    <definedName name="rr" localSheetId="1" hidden="1">{#N/A,#N/A,FALSE,"Tabelle1"}</definedName>
    <definedName name="rr" localSheetId="0" hidden="1">{#N/A,#N/A,FALSE,"Tabelle1"}</definedName>
    <definedName name="rr" hidden="1">{#N/A,#N/A,FALSE,"Tabelle1"}</definedName>
    <definedName name="t" localSheetId="1" hidden="1">{#N/A,#N/A,TRUE,"UmsatzSumme";#N/A,#N/A,TRUE,"UmsatzEinzel";#N/A,#N/A,TRUE,"UmsSumAnteilFZ"}</definedName>
    <definedName name="t" localSheetId="0" hidden="1">{#N/A,#N/A,TRUE,"UmsatzSumme";#N/A,#N/A,TRUE,"UmsatzEinzel";#N/A,#N/A,TRUE,"UmsSumAnteilFZ"}</definedName>
    <definedName name="t" hidden="1">{#N/A,#N/A,TRUE,"UmsatzSumme";#N/A,#N/A,TRUE,"UmsatzEinzel";#N/A,#N/A,TRUE,"UmsSumAnteilFZ"}</definedName>
    <definedName name="wrn.Depotübersicht." localSheetId="1" hidden="1">{#N/A,#N/A,FALSE,"Tabelle1"}</definedName>
    <definedName name="wrn.Depotübersicht." localSheetId="0" hidden="1">{#N/A,#N/A,FALSE,"Tabelle1"}</definedName>
    <definedName name="wrn.Depotübersicht." hidden="1">{#N/A,#N/A,FALSE,"Tabelle1"}</definedName>
    <definedName name="wrn.depotübersicht2" localSheetId="1" hidden="1">{#N/A,#N/A,FALSE,"Tabelle1"}</definedName>
    <definedName name="wrn.depotübersicht2" localSheetId="0" hidden="1">{#N/A,#N/A,FALSE,"Tabelle1"}</definedName>
    <definedName name="wrn.depotübersicht2" hidden="1">{#N/A,#N/A,FALSE,"Tabelle1"}</definedName>
    <definedName name="wrn.KostenPlan1997." localSheetId="1" hidden="1">{#N/A,#N/A,FALSE,"Kosten97FZallein";#N/A,#N/A,FALSE,"Ko97EinzelFZ"}</definedName>
    <definedName name="wrn.KostenPlan1997." localSheetId="0" hidden="1">{#N/A,#N/A,FALSE,"Kosten97FZallein";#N/A,#N/A,FALSE,"Ko97EinzelFZ"}</definedName>
    <definedName name="wrn.KostenPlan1997." hidden="1">{#N/A,#N/A,FALSE,"Kosten97FZallein";#N/A,#N/A,FALSE,"Ko97EinzelFZ"}</definedName>
    <definedName name="wrn.Plandurchsprache._.97." localSheetId="1" hidden="1">{#N/A,#N/A,TRUE,"Kosten97FZallein";#N/A,#N/A,TRUE,"Ko97EinzelFZ";#N/A,#N/A,TRUE,"UmsSumAnteilFZ";#N/A,#N/A,TRUE,"UmsatzEinzel";#N/A,#N/A,TRUE,"G&amp;V"}</definedName>
    <definedName name="wrn.Plandurchsprache._.97." localSheetId="0" hidden="1">{#N/A,#N/A,TRUE,"Kosten97FZallein";#N/A,#N/A,TRUE,"Ko97EinzelFZ";#N/A,#N/A,TRUE,"UmsSumAnteilFZ";#N/A,#N/A,TRUE,"UmsatzEinzel";#N/A,#N/A,TRUE,"G&amp;V"}</definedName>
    <definedName name="wrn.Plandurchsprache._.97." hidden="1">{#N/A,#N/A,TRUE,"Kosten97FZallein";#N/A,#N/A,TRUE,"Ko97EinzelFZ";#N/A,#N/A,TRUE,"UmsSumAnteilFZ";#N/A,#N/A,TRUE,"UmsatzEinzel";#N/A,#N/A,TRUE,"G&amp;V"}</definedName>
    <definedName name="wrn.UmsatzwertePlan1997." localSheetId="1" hidden="1">{#N/A,#N/A,TRUE,"UmsSumAnteilFZ";#N/A,#N/A,TRUE,"UmsatzSumme";#N/A,#N/A,TRUE,"G&amp;V"}</definedName>
    <definedName name="wrn.UmsatzwertePlan1997." localSheetId="0" hidden="1">{#N/A,#N/A,TRUE,"UmsSumAnteilFZ";#N/A,#N/A,TRUE,"UmsatzSumme";#N/A,#N/A,TRUE,"G&amp;V"}</definedName>
    <definedName name="wrn.UmsatzwertePlan1997." hidden="1">{#N/A,#N/A,TRUE,"UmsSumAnteilFZ";#N/A,#N/A,TRUE,"UmsatzSumme";#N/A,#N/A,TRUE,"G&amp;V"}</definedName>
    <definedName name="xcxc" localSheetId="1" hidden="1">{#N/A,#N/A,TRUE,"UmsatzSumme";#N/A,#N/A,TRUE,"UmsatzEinzel";#N/A,#N/A,TRUE,"UmsSumAnteilFZ"}</definedName>
    <definedName name="xcxc" localSheetId="0" hidden="1">{#N/A,#N/A,TRUE,"UmsatzSumme";#N/A,#N/A,TRUE,"UmsatzEinzel";#N/A,#N/A,TRUE,"UmsSumAnteilFZ"}</definedName>
    <definedName name="xcxc" hidden="1">{#N/A,#N/A,TRUE,"UmsatzSumme";#N/A,#N/A,TRUE,"UmsatzEinzel";#N/A,#N/A,TRUE,"UmsSumAnteilFZ"}</definedName>
    <definedName name="xxxx" localSheetId="1" hidden="1">{#N/A,#N/A,FALSE,"Tabelle1"}</definedName>
    <definedName name="xxxx" localSheetId="0" hidden="1">{#N/A,#N/A,FALSE,"Tabelle1"}</definedName>
    <definedName name="xxxx" hidden="1">{#N/A,#N/A,FALSE,"Tabelle1"}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" i="10" l="1"/>
  <c r="AA3" i="10"/>
  <c r="Z4" i="10"/>
  <c r="Z3" i="10"/>
  <c r="Y4" i="10"/>
  <c r="Y3" i="10"/>
  <c r="X4" i="10"/>
  <c r="X3" i="10"/>
  <c r="U4" i="10"/>
  <c r="U5" i="10"/>
  <c r="U6" i="10"/>
  <c r="U7" i="10"/>
  <c r="U8" i="10"/>
  <c r="U9" i="10"/>
  <c r="U10" i="10"/>
  <c r="U11" i="10"/>
  <c r="U12" i="10"/>
  <c r="U13" i="10"/>
  <c r="U14" i="10"/>
  <c r="U15" i="10"/>
  <c r="U16" i="10"/>
  <c r="U17" i="10"/>
  <c r="U18" i="10"/>
  <c r="U3" i="10"/>
  <c r="X4" i="6"/>
  <c r="X5" i="6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64" i="6"/>
  <c r="X65" i="6"/>
  <c r="X66" i="6"/>
  <c r="X67" i="6"/>
  <c r="X68" i="6"/>
  <c r="X69" i="6"/>
  <c r="X70" i="6"/>
  <c r="X71" i="6"/>
  <c r="X72" i="6"/>
  <c r="X73" i="6"/>
  <c r="X74" i="6"/>
  <c r="X75" i="6"/>
  <c r="X76" i="6"/>
  <c r="X77" i="6"/>
  <c r="X78" i="6"/>
  <c r="X79" i="6"/>
  <c r="X80" i="6"/>
  <c r="X81" i="6"/>
  <c r="X82" i="6"/>
  <c r="X83" i="6"/>
  <c r="X84" i="6"/>
  <c r="X85" i="6"/>
  <c r="X86" i="6"/>
  <c r="X87" i="6"/>
  <c r="X88" i="6"/>
  <c r="X89" i="6"/>
  <c r="X90" i="6"/>
  <c r="X91" i="6"/>
  <c r="X92" i="6"/>
  <c r="X93" i="6"/>
  <c r="X94" i="6"/>
  <c r="X95" i="6"/>
  <c r="X96" i="6"/>
  <c r="X97" i="6"/>
  <c r="X98" i="6"/>
  <c r="X99" i="6"/>
  <c r="X100" i="6"/>
  <c r="X101" i="6"/>
  <c r="X102" i="6"/>
  <c r="X103" i="6"/>
  <c r="X104" i="6"/>
  <c r="X105" i="6"/>
  <c r="X106" i="6"/>
  <c r="X107" i="6"/>
  <c r="X108" i="6"/>
  <c r="X109" i="6"/>
  <c r="X110" i="6"/>
  <c r="X111" i="6"/>
  <c r="X112" i="6"/>
  <c r="X113" i="6"/>
  <c r="X114" i="6"/>
  <c r="X115" i="6"/>
  <c r="X116" i="6"/>
  <c r="X117" i="6"/>
  <c r="X118" i="6"/>
  <c r="X119" i="6"/>
  <c r="X120" i="6"/>
  <c r="X121" i="6"/>
  <c r="X122" i="6"/>
  <c r="X123" i="6"/>
  <c r="X124" i="6"/>
  <c r="X125" i="6"/>
  <c r="X126" i="6"/>
  <c r="X127" i="6"/>
  <c r="X128" i="6"/>
  <c r="X129" i="6"/>
  <c r="X130" i="6"/>
  <c r="X131" i="6"/>
  <c r="X132" i="6"/>
  <c r="X133" i="6"/>
  <c r="X134" i="6"/>
  <c r="X135" i="6"/>
  <c r="X136" i="6"/>
  <c r="X137" i="6"/>
  <c r="X138" i="6"/>
  <c r="X139" i="6"/>
  <c r="X140" i="6"/>
  <c r="X141" i="6"/>
  <c r="X142" i="6"/>
  <c r="X143" i="6"/>
  <c r="X144" i="6"/>
  <c r="X145" i="6"/>
  <c r="X146" i="6"/>
  <c r="X147" i="6"/>
  <c r="X148" i="6"/>
  <c r="X149" i="6"/>
  <c r="X150" i="6"/>
  <c r="X151" i="6"/>
  <c r="X152" i="6"/>
  <c r="X153" i="6"/>
  <c r="X154" i="6"/>
  <c r="X155" i="6"/>
  <c r="X156" i="6"/>
  <c r="X157" i="6"/>
  <c r="X158" i="6"/>
  <c r="X159" i="6"/>
  <c r="X160" i="6"/>
  <c r="X161" i="6"/>
  <c r="X162" i="6"/>
  <c r="X163" i="6"/>
  <c r="X164" i="6"/>
  <c r="X165" i="6"/>
  <c r="X166" i="6"/>
  <c r="X167" i="6"/>
  <c r="X168" i="6"/>
  <c r="X169" i="6"/>
  <c r="X170" i="6"/>
  <c r="X171" i="6"/>
  <c r="X172" i="6"/>
  <c r="X173" i="6"/>
  <c r="X174" i="6"/>
  <c r="X175" i="6"/>
  <c r="X176" i="6"/>
  <c r="X177" i="6"/>
  <c r="X178" i="6"/>
  <c r="X179" i="6"/>
  <c r="X180" i="6"/>
  <c r="X181" i="6"/>
  <c r="X182" i="6"/>
  <c r="X183" i="6"/>
  <c r="X184" i="6"/>
  <c r="X185" i="6"/>
  <c r="X186" i="6"/>
  <c r="X187" i="6"/>
  <c r="X188" i="6"/>
  <c r="X189" i="6"/>
  <c r="X190" i="6"/>
  <c r="X191" i="6"/>
  <c r="X192" i="6"/>
  <c r="X193" i="6"/>
  <c r="X194" i="6"/>
  <c r="X195" i="6"/>
  <c r="X196" i="6"/>
  <c r="X197" i="6"/>
  <c r="X198" i="6"/>
  <c r="X199" i="6"/>
  <c r="X200" i="6"/>
  <c r="X201" i="6"/>
  <c r="X202" i="6"/>
  <c r="X203" i="6"/>
  <c r="X204" i="6"/>
  <c r="X205" i="6"/>
  <c r="X206" i="6"/>
  <c r="X207" i="6"/>
  <c r="X208" i="6"/>
  <c r="X209" i="6"/>
  <c r="X210" i="6"/>
  <c r="X211" i="6"/>
  <c r="X212" i="6"/>
  <c r="X213" i="6"/>
  <c r="X214" i="6"/>
  <c r="X215" i="6"/>
  <c r="X216" i="6"/>
  <c r="X217" i="6"/>
  <c r="X218" i="6"/>
  <c r="X219" i="6"/>
  <c r="X220" i="6"/>
  <c r="X221" i="6"/>
  <c r="X222" i="6"/>
  <c r="X223" i="6"/>
  <c r="X224" i="6"/>
  <c r="X225" i="6"/>
  <c r="X226" i="6"/>
  <c r="X227" i="6"/>
  <c r="X228" i="6"/>
  <c r="X229" i="6"/>
  <c r="X230" i="6"/>
  <c r="X231" i="6"/>
  <c r="X232" i="6"/>
  <c r="X233" i="6"/>
  <c r="X234" i="6"/>
  <c r="X235" i="6"/>
  <c r="X236" i="6"/>
  <c r="X237" i="6"/>
  <c r="X238" i="6"/>
  <c r="X239" i="6"/>
  <c r="X240" i="6"/>
  <c r="X241" i="6"/>
  <c r="X242" i="6"/>
  <c r="X243" i="6"/>
  <c r="X244" i="6"/>
  <c r="X245" i="6"/>
  <c r="X246" i="6"/>
  <c r="X247" i="6"/>
  <c r="X248" i="6"/>
  <c r="X249" i="6"/>
  <c r="X250" i="6"/>
  <c r="X251" i="6"/>
  <c r="X252" i="6"/>
  <c r="X253" i="6"/>
  <c r="X254" i="6"/>
  <c r="X255" i="6"/>
  <c r="X256" i="6"/>
  <c r="X257" i="6"/>
  <c r="X258" i="6"/>
  <c r="X259" i="6"/>
  <c r="X260" i="6"/>
  <c r="X261" i="6"/>
  <c r="X262" i="6"/>
  <c r="X263" i="6"/>
  <c r="X264" i="6"/>
  <c r="X265" i="6"/>
  <c r="X266" i="6"/>
  <c r="X267" i="6"/>
  <c r="X268" i="6"/>
  <c r="X269" i="6"/>
  <c r="X270" i="6"/>
  <c r="X271" i="6"/>
  <c r="X272" i="6"/>
  <c r="X273" i="6"/>
  <c r="X274" i="6"/>
  <c r="X275" i="6"/>
  <c r="X276" i="6"/>
  <c r="X277" i="6"/>
  <c r="X278" i="6"/>
  <c r="X279" i="6"/>
  <c r="X280" i="6"/>
  <c r="X281" i="6"/>
  <c r="X282" i="6"/>
  <c r="X283" i="6"/>
  <c r="X284" i="6"/>
  <c r="X285" i="6"/>
  <c r="X286" i="6"/>
  <c r="X287" i="6"/>
  <c r="X288" i="6"/>
  <c r="X289" i="6"/>
  <c r="X290" i="6"/>
  <c r="X291" i="6"/>
  <c r="X292" i="6"/>
  <c r="X293" i="6"/>
  <c r="X294" i="6"/>
  <c r="X295" i="6"/>
  <c r="X296" i="6"/>
  <c r="X297" i="6"/>
  <c r="X298" i="6"/>
  <c r="X299" i="6"/>
  <c r="X300" i="6"/>
  <c r="X301" i="6"/>
  <c r="X302" i="6"/>
  <c r="X303" i="6"/>
  <c r="X304" i="6"/>
  <c r="X305" i="6"/>
  <c r="X306" i="6"/>
  <c r="X307" i="6"/>
  <c r="X308" i="6"/>
  <c r="X309" i="6"/>
  <c r="X310" i="6"/>
  <c r="X311" i="6"/>
  <c r="X312" i="6"/>
  <c r="X313" i="6"/>
  <c r="X314" i="6"/>
  <c r="X315" i="6"/>
  <c r="X316" i="6"/>
  <c r="X317" i="6"/>
  <c r="X318" i="6"/>
  <c r="X319" i="6"/>
  <c r="X320" i="6"/>
  <c r="X3" i="6"/>
  <c r="W4" i="6"/>
  <c r="W5" i="6"/>
  <c r="W6" i="6"/>
  <c r="W7" i="6"/>
  <c r="W8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59" i="6"/>
  <c r="W60" i="6"/>
  <c r="W61" i="6"/>
  <c r="W62" i="6"/>
  <c r="W63" i="6"/>
  <c r="W64" i="6"/>
  <c r="W65" i="6"/>
  <c r="W66" i="6"/>
  <c r="W67" i="6"/>
  <c r="W68" i="6"/>
  <c r="W69" i="6"/>
  <c r="W70" i="6"/>
  <c r="W71" i="6"/>
  <c r="W72" i="6"/>
  <c r="W73" i="6"/>
  <c r="W74" i="6"/>
  <c r="W75" i="6"/>
  <c r="W76" i="6"/>
  <c r="W77" i="6"/>
  <c r="W78" i="6"/>
  <c r="W79" i="6"/>
  <c r="W80" i="6"/>
  <c r="W81" i="6"/>
  <c r="W82" i="6"/>
  <c r="W83" i="6"/>
  <c r="W84" i="6"/>
  <c r="W85" i="6"/>
  <c r="W86" i="6"/>
  <c r="W87" i="6"/>
  <c r="W88" i="6"/>
  <c r="W89" i="6"/>
  <c r="W90" i="6"/>
  <c r="W91" i="6"/>
  <c r="W92" i="6"/>
  <c r="W93" i="6"/>
  <c r="W94" i="6"/>
  <c r="W95" i="6"/>
  <c r="W96" i="6"/>
  <c r="W97" i="6"/>
  <c r="W98" i="6"/>
  <c r="W99" i="6"/>
  <c r="W100" i="6"/>
  <c r="W101" i="6"/>
  <c r="W102" i="6"/>
  <c r="W103" i="6"/>
  <c r="W104" i="6"/>
  <c r="W105" i="6"/>
  <c r="W106" i="6"/>
  <c r="W107" i="6"/>
  <c r="W108" i="6"/>
  <c r="W109" i="6"/>
  <c r="W110" i="6"/>
  <c r="W111" i="6"/>
  <c r="W112" i="6"/>
  <c r="W113" i="6"/>
  <c r="W114" i="6"/>
  <c r="W115" i="6"/>
  <c r="W116" i="6"/>
  <c r="W117" i="6"/>
  <c r="W118" i="6"/>
  <c r="W119" i="6"/>
  <c r="W120" i="6"/>
  <c r="W121" i="6"/>
  <c r="W122" i="6"/>
  <c r="W123" i="6"/>
  <c r="W124" i="6"/>
  <c r="W125" i="6"/>
  <c r="W126" i="6"/>
  <c r="W127" i="6"/>
  <c r="W128" i="6"/>
  <c r="W129" i="6"/>
  <c r="W130" i="6"/>
  <c r="W131" i="6"/>
  <c r="W132" i="6"/>
  <c r="W133" i="6"/>
  <c r="W134" i="6"/>
  <c r="W135" i="6"/>
  <c r="W136" i="6"/>
  <c r="W137" i="6"/>
  <c r="W138" i="6"/>
  <c r="W139" i="6"/>
  <c r="W140" i="6"/>
  <c r="W141" i="6"/>
  <c r="W142" i="6"/>
  <c r="W143" i="6"/>
  <c r="W144" i="6"/>
  <c r="W145" i="6"/>
  <c r="W146" i="6"/>
  <c r="W147" i="6"/>
  <c r="W148" i="6"/>
  <c r="W149" i="6"/>
  <c r="W150" i="6"/>
  <c r="W151" i="6"/>
  <c r="W152" i="6"/>
  <c r="W153" i="6"/>
  <c r="W154" i="6"/>
  <c r="W155" i="6"/>
  <c r="W156" i="6"/>
  <c r="W157" i="6"/>
  <c r="W158" i="6"/>
  <c r="W159" i="6"/>
  <c r="W160" i="6"/>
  <c r="W161" i="6"/>
  <c r="W162" i="6"/>
  <c r="W163" i="6"/>
  <c r="W164" i="6"/>
  <c r="W165" i="6"/>
  <c r="W166" i="6"/>
  <c r="W167" i="6"/>
  <c r="W168" i="6"/>
  <c r="W169" i="6"/>
  <c r="W170" i="6"/>
  <c r="W171" i="6"/>
  <c r="W172" i="6"/>
  <c r="W173" i="6"/>
  <c r="W174" i="6"/>
  <c r="W175" i="6"/>
  <c r="W176" i="6"/>
  <c r="W177" i="6"/>
  <c r="W178" i="6"/>
  <c r="W179" i="6"/>
  <c r="W180" i="6"/>
  <c r="W181" i="6"/>
  <c r="W182" i="6"/>
  <c r="W183" i="6"/>
  <c r="W184" i="6"/>
  <c r="W185" i="6"/>
  <c r="W186" i="6"/>
  <c r="W187" i="6"/>
  <c r="W188" i="6"/>
  <c r="W189" i="6"/>
  <c r="W190" i="6"/>
  <c r="W191" i="6"/>
  <c r="W192" i="6"/>
  <c r="W193" i="6"/>
  <c r="W194" i="6"/>
  <c r="W195" i="6"/>
  <c r="W196" i="6"/>
  <c r="W197" i="6"/>
  <c r="W198" i="6"/>
  <c r="W199" i="6"/>
  <c r="W200" i="6"/>
  <c r="W201" i="6"/>
  <c r="W202" i="6"/>
  <c r="W203" i="6"/>
  <c r="W204" i="6"/>
  <c r="W205" i="6"/>
  <c r="W206" i="6"/>
  <c r="W207" i="6"/>
  <c r="W208" i="6"/>
  <c r="W209" i="6"/>
  <c r="W210" i="6"/>
  <c r="W211" i="6"/>
  <c r="W212" i="6"/>
  <c r="W213" i="6"/>
  <c r="W214" i="6"/>
  <c r="W215" i="6"/>
  <c r="W216" i="6"/>
  <c r="W217" i="6"/>
  <c r="W218" i="6"/>
  <c r="W219" i="6"/>
  <c r="W220" i="6"/>
  <c r="W221" i="6"/>
  <c r="W222" i="6"/>
  <c r="W223" i="6"/>
  <c r="W224" i="6"/>
  <c r="W225" i="6"/>
  <c r="W226" i="6"/>
  <c r="W227" i="6"/>
  <c r="W228" i="6"/>
  <c r="W229" i="6"/>
  <c r="W230" i="6"/>
  <c r="W231" i="6"/>
  <c r="W232" i="6"/>
  <c r="W233" i="6"/>
  <c r="W234" i="6"/>
  <c r="W235" i="6"/>
  <c r="W236" i="6"/>
  <c r="W237" i="6"/>
  <c r="W238" i="6"/>
  <c r="W239" i="6"/>
  <c r="W240" i="6"/>
  <c r="W241" i="6"/>
  <c r="W242" i="6"/>
  <c r="W243" i="6"/>
  <c r="W244" i="6"/>
  <c r="W245" i="6"/>
  <c r="W246" i="6"/>
  <c r="W247" i="6"/>
  <c r="W248" i="6"/>
  <c r="W249" i="6"/>
  <c r="W250" i="6"/>
  <c r="W251" i="6"/>
  <c r="W252" i="6"/>
  <c r="W253" i="6"/>
  <c r="W254" i="6"/>
  <c r="W255" i="6"/>
  <c r="W256" i="6"/>
  <c r="W257" i="6"/>
  <c r="W258" i="6"/>
  <c r="W259" i="6"/>
  <c r="W260" i="6"/>
  <c r="W261" i="6"/>
  <c r="W262" i="6"/>
  <c r="W263" i="6"/>
  <c r="W264" i="6"/>
  <c r="W265" i="6"/>
  <c r="W266" i="6"/>
  <c r="W267" i="6"/>
  <c r="W268" i="6"/>
  <c r="W269" i="6"/>
  <c r="W270" i="6"/>
  <c r="W271" i="6"/>
  <c r="W272" i="6"/>
  <c r="W273" i="6"/>
  <c r="W274" i="6"/>
  <c r="W275" i="6"/>
  <c r="W276" i="6"/>
  <c r="W277" i="6"/>
  <c r="W278" i="6"/>
  <c r="W279" i="6"/>
  <c r="W280" i="6"/>
  <c r="W281" i="6"/>
  <c r="W282" i="6"/>
  <c r="W283" i="6"/>
  <c r="W284" i="6"/>
  <c r="W285" i="6"/>
  <c r="W286" i="6"/>
  <c r="W287" i="6"/>
  <c r="W288" i="6"/>
  <c r="W289" i="6"/>
  <c r="W290" i="6"/>
  <c r="W291" i="6"/>
  <c r="W292" i="6"/>
  <c r="W293" i="6"/>
  <c r="W294" i="6"/>
  <c r="W295" i="6"/>
  <c r="W296" i="6"/>
  <c r="W297" i="6"/>
  <c r="W298" i="6"/>
  <c r="W299" i="6"/>
  <c r="W300" i="6"/>
  <c r="W301" i="6"/>
  <c r="W302" i="6"/>
  <c r="W303" i="6"/>
  <c r="W304" i="6"/>
  <c r="W305" i="6"/>
  <c r="W306" i="6"/>
  <c r="W307" i="6"/>
  <c r="W308" i="6"/>
  <c r="W309" i="6"/>
  <c r="W310" i="6"/>
  <c r="W311" i="6"/>
  <c r="W312" i="6"/>
  <c r="W313" i="6"/>
  <c r="W314" i="6"/>
  <c r="W315" i="6"/>
  <c r="W316" i="6"/>
  <c r="W317" i="6"/>
  <c r="W318" i="6"/>
  <c r="W319" i="6"/>
  <c r="W320" i="6"/>
  <c r="W3" i="6"/>
  <c r="V4" i="6"/>
  <c r="V5" i="6"/>
  <c r="V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74" i="6"/>
  <c r="V75" i="6"/>
  <c r="V76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V105" i="6"/>
  <c r="V106" i="6"/>
  <c r="V107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0" i="6"/>
  <c r="V121" i="6"/>
  <c r="V122" i="6"/>
  <c r="V123" i="6"/>
  <c r="V124" i="6"/>
  <c r="V125" i="6"/>
  <c r="V126" i="6"/>
  <c r="V127" i="6"/>
  <c r="V128" i="6"/>
  <c r="V129" i="6"/>
  <c r="V130" i="6"/>
  <c r="V131" i="6"/>
  <c r="V132" i="6"/>
  <c r="V133" i="6"/>
  <c r="V134" i="6"/>
  <c r="V135" i="6"/>
  <c r="V136" i="6"/>
  <c r="V137" i="6"/>
  <c r="V138" i="6"/>
  <c r="V139" i="6"/>
  <c r="V140" i="6"/>
  <c r="V141" i="6"/>
  <c r="V142" i="6"/>
  <c r="V143" i="6"/>
  <c r="V144" i="6"/>
  <c r="V145" i="6"/>
  <c r="V146" i="6"/>
  <c r="V147" i="6"/>
  <c r="V148" i="6"/>
  <c r="V149" i="6"/>
  <c r="V150" i="6"/>
  <c r="V151" i="6"/>
  <c r="V152" i="6"/>
  <c r="V153" i="6"/>
  <c r="V154" i="6"/>
  <c r="V155" i="6"/>
  <c r="V156" i="6"/>
  <c r="V157" i="6"/>
  <c r="V158" i="6"/>
  <c r="V159" i="6"/>
  <c r="V160" i="6"/>
  <c r="V161" i="6"/>
  <c r="V162" i="6"/>
  <c r="V163" i="6"/>
  <c r="V164" i="6"/>
  <c r="V165" i="6"/>
  <c r="V166" i="6"/>
  <c r="V167" i="6"/>
  <c r="V168" i="6"/>
  <c r="V169" i="6"/>
  <c r="V170" i="6"/>
  <c r="V171" i="6"/>
  <c r="V172" i="6"/>
  <c r="V173" i="6"/>
  <c r="V174" i="6"/>
  <c r="V175" i="6"/>
  <c r="V176" i="6"/>
  <c r="V177" i="6"/>
  <c r="V178" i="6"/>
  <c r="V179" i="6"/>
  <c r="V180" i="6"/>
  <c r="V181" i="6"/>
  <c r="V182" i="6"/>
  <c r="V183" i="6"/>
  <c r="V184" i="6"/>
  <c r="V185" i="6"/>
  <c r="V186" i="6"/>
  <c r="V187" i="6"/>
  <c r="V188" i="6"/>
  <c r="V189" i="6"/>
  <c r="V190" i="6"/>
  <c r="V191" i="6"/>
  <c r="V192" i="6"/>
  <c r="V193" i="6"/>
  <c r="V194" i="6"/>
  <c r="V195" i="6"/>
  <c r="V196" i="6"/>
  <c r="V197" i="6"/>
  <c r="V198" i="6"/>
  <c r="V199" i="6"/>
  <c r="V200" i="6"/>
  <c r="V201" i="6"/>
  <c r="V202" i="6"/>
  <c r="V203" i="6"/>
  <c r="V204" i="6"/>
  <c r="V205" i="6"/>
  <c r="V206" i="6"/>
  <c r="V207" i="6"/>
  <c r="V208" i="6"/>
  <c r="V209" i="6"/>
  <c r="V210" i="6"/>
  <c r="V211" i="6"/>
  <c r="V212" i="6"/>
  <c r="V213" i="6"/>
  <c r="V214" i="6"/>
  <c r="V215" i="6"/>
  <c r="V216" i="6"/>
  <c r="V217" i="6"/>
  <c r="V218" i="6"/>
  <c r="V219" i="6"/>
  <c r="V220" i="6"/>
  <c r="V221" i="6"/>
  <c r="V222" i="6"/>
  <c r="V223" i="6"/>
  <c r="V224" i="6"/>
  <c r="V225" i="6"/>
  <c r="V226" i="6"/>
  <c r="V227" i="6"/>
  <c r="V228" i="6"/>
  <c r="V229" i="6"/>
  <c r="V230" i="6"/>
  <c r="V231" i="6"/>
  <c r="V232" i="6"/>
  <c r="V233" i="6"/>
  <c r="V234" i="6"/>
  <c r="V235" i="6"/>
  <c r="V236" i="6"/>
  <c r="V237" i="6"/>
  <c r="V238" i="6"/>
  <c r="V239" i="6"/>
  <c r="V240" i="6"/>
  <c r="V241" i="6"/>
  <c r="V242" i="6"/>
  <c r="V243" i="6"/>
  <c r="V244" i="6"/>
  <c r="V245" i="6"/>
  <c r="V246" i="6"/>
  <c r="V247" i="6"/>
  <c r="V248" i="6"/>
  <c r="V249" i="6"/>
  <c r="V250" i="6"/>
  <c r="V251" i="6"/>
  <c r="V252" i="6"/>
  <c r="V253" i="6"/>
  <c r="V254" i="6"/>
  <c r="V255" i="6"/>
  <c r="V256" i="6"/>
  <c r="V257" i="6"/>
  <c r="V258" i="6"/>
  <c r="V259" i="6"/>
  <c r="V260" i="6"/>
  <c r="V261" i="6"/>
  <c r="V262" i="6"/>
  <c r="V263" i="6"/>
  <c r="V264" i="6"/>
  <c r="V265" i="6"/>
  <c r="V266" i="6"/>
  <c r="V267" i="6"/>
  <c r="V268" i="6"/>
  <c r="V269" i="6"/>
  <c r="V270" i="6"/>
  <c r="V271" i="6"/>
  <c r="V272" i="6"/>
  <c r="V273" i="6"/>
  <c r="V274" i="6"/>
  <c r="V275" i="6"/>
  <c r="V276" i="6"/>
  <c r="V277" i="6"/>
  <c r="V278" i="6"/>
  <c r="V279" i="6"/>
  <c r="V280" i="6"/>
  <c r="V281" i="6"/>
  <c r="V282" i="6"/>
  <c r="V283" i="6"/>
  <c r="V284" i="6"/>
  <c r="V285" i="6"/>
  <c r="V286" i="6"/>
  <c r="V287" i="6"/>
  <c r="V288" i="6"/>
  <c r="V289" i="6"/>
  <c r="V290" i="6"/>
  <c r="V291" i="6"/>
  <c r="V292" i="6"/>
  <c r="V293" i="6"/>
  <c r="V294" i="6"/>
  <c r="V295" i="6"/>
  <c r="V296" i="6"/>
  <c r="V297" i="6"/>
  <c r="V298" i="6"/>
  <c r="V299" i="6"/>
  <c r="V300" i="6"/>
  <c r="V301" i="6"/>
  <c r="V302" i="6"/>
  <c r="V303" i="6"/>
  <c r="V304" i="6"/>
  <c r="V305" i="6"/>
  <c r="V306" i="6"/>
  <c r="V307" i="6"/>
  <c r="V308" i="6"/>
  <c r="V309" i="6"/>
  <c r="V310" i="6"/>
  <c r="V311" i="6"/>
  <c r="V312" i="6"/>
  <c r="V313" i="6"/>
  <c r="V314" i="6"/>
  <c r="V315" i="6"/>
  <c r="V316" i="6"/>
  <c r="V317" i="6"/>
  <c r="V318" i="6"/>
  <c r="V319" i="6"/>
  <c r="V320" i="6"/>
  <c r="V3" i="6"/>
  <c r="U4" i="6"/>
  <c r="U5" i="6"/>
  <c r="U6" i="6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63" i="6"/>
  <c r="U64" i="6"/>
  <c r="U65" i="6"/>
  <c r="U66" i="6"/>
  <c r="U67" i="6"/>
  <c r="U68" i="6"/>
  <c r="U69" i="6"/>
  <c r="U70" i="6"/>
  <c r="U71" i="6"/>
  <c r="U72" i="6"/>
  <c r="U73" i="6"/>
  <c r="U74" i="6"/>
  <c r="U75" i="6"/>
  <c r="U76" i="6"/>
  <c r="U77" i="6"/>
  <c r="U78" i="6"/>
  <c r="U79" i="6"/>
  <c r="U80" i="6"/>
  <c r="U81" i="6"/>
  <c r="U82" i="6"/>
  <c r="U83" i="6"/>
  <c r="U84" i="6"/>
  <c r="U85" i="6"/>
  <c r="U86" i="6"/>
  <c r="U87" i="6"/>
  <c r="U88" i="6"/>
  <c r="U89" i="6"/>
  <c r="U90" i="6"/>
  <c r="U91" i="6"/>
  <c r="U92" i="6"/>
  <c r="U93" i="6"/>
  <c r="U94" i="6"/>
  <c r="U95" i="6"/>
  <c r="U96" i="6"/>
  <c r="U97" i="6"/>
  <c r="U98" i="6"/>
  <c r="U99" i="6"/>
  <c r="U100" i="6"/>
  <c r="U101" i="6"/>
  <c r="U102" i="6"/>
  <c r="U103" i="6"/>
  <c r="U104" i="6"/>
  <c r="U105" i="6"/>
  <c r="U106" i="6"/>
  <c r="U107" i="6"/>
  <c r="U108" i="6"/>
  <c r="U109" i="6"/>
  <c r="U110" i="6"/>
  <c r="U111" i="6"/>
  <c r="U112" i="6"/>
  <c r="U113" i="6"/>
  <c r="U114" i="6"/>
  <c r="U115" i="6"/>
  <c r="U116" i="6"/>
  <c r="U117" i="6"/>
  <c r="U118" i="6"/>
  <c r="U119" i="6"/>
  <c r="U120" i="6"/>
  <c r="U121" i="6"/>
  <c r="U122" i="6"/>
  <c r="U123" i="6"/>
  <c r="U124" i="6"/>
  <c r="U125" i="6"/>
  <c r="U126" i="6"/>
  <c r="U127" i="6"/>
  <c r="U128" i="6"/>
  <c r="U129" i="6"/>
  <c r="U130" i="6"/>
  <c r="U131" i="6"/>
  <c r="U132" i="6"/>
  <c r="U133" i="6"/>
  <c r="U134" i="6"/>
  <c r="U135" i="6"/>
  <c r="U136" i="6"/>
  <c r="U137" i="6"/>
  <c r="U138" i="6"/>
  <c r="U139" i="6"/>
  <c r="U140" i="6"/>
  <c r="U141" i="6"/>
  <c r="U142" i="6"/>
  <c r="U143" i="6"/>
  <c r="U144" i="6"/>
  <c r="U145" i="6"/>
  <c r="U146" i="6"/>
  <c r="U147" i="6"/>
  <c r="U148" i="6"/>
  <c r="U149" i="6"/>
  <c r="U150" i="6"/>
  <c r="U151" i="6"/>
  <c r="U152" i="6"/>
  <c r="U153" i="6"/>
  <c r="U154" i="6"/>
  <c r="U155" i="6"/>
  <c r="U156" i="6"/>
  <c r="U157" i="6"/>
  <c r="U158" i="6"/>
  <c r="U159" i="6"/>
  <c r="U160" i="6"/>
  <c r="U161" i="6"/>
  <c r="U162" i="6"/>
  <c r="U163" i="6"/>
  <c r="U164" i="6"/>
  <c r="U165" i="6"/>
  <c r="U166" i="6"/>
  <c r="U167" i="6"/>
  <c r="U168" i="6"/>
  <c r="U169" i="6"/>
  <c r="U170" i="6"/>
  <c r="U171" i="6"/>
  <c r="U172" i="6"/>
  <c r="U173" i="6"/>
  <c r="U174" i="6"/>
  <c r="U175" i="6"/>
  <c r="U176" i="6"/>
  <c r="U177" i="6"/>
  <c r="U178" i="6"/>
  <c r="U179" i="6"/>
  <c r="U180" i="6"/>
  <c r="U181" i="6"/>
  <c r="U182" i="6"/>
  <c r="U183" i="6"/>
  <c r="U184" i="6"/>
  <c r="U185" i="6"/>
  <c r="U186" i="6"/>
  <c r="U187" i="6"/>
  <c r="U188" i="6"/>
  <c r="U189" i="6"/>
  <c r="U190" i="6"/>
  <c r="U191" i="6"/>
  <c r="U192" i="6"/>
  <c r="U193" i="6"/>
  <c r="U194" i="6"/>
  <c r="U195" i="6"/>
  <c r="U196" i="6"/>
  <c r="U197" i="6"/>
  <c r="U198" i="6"/>
  <c r="U199" i="6"/>
  <c r="U200" i="6"/>
  <c r="U201" i="6"/>
  <c r="U202" i="6"/>
  <c r="U203" i="6"/>
  <c r="U204" i="6"/>
  <c r="U205" i="6"/>
  <c r="U206" i="6"/>
  <c r="U207" i="6"/>
  <c r="U208" i="6"/>
  <c r="U209" i="6"/>
  <c r="U210" i="6"/>
  <c r="U211" i="6"/>
  <c r="U212" i="6"/>
  <c r="U213" i="6"/>
  <c r="U214" i="6"/>
  <c r="U215" i="6"/>
  <c r="U216" i="6"/>
  <c r="U217" i="6"/>
  <c r="U218" i="6"/>
  <c r="U219" i="6"/>
  <c r="U220" i="6"/>
  <c r="U221" i="6"/>
  <c r="U222" i="6"/>
  <c r="U223" i="6"/>
  <c r="U224" i="6"/>
  <c r="U225" i="6"/>
  <c r="U226" i="6"/>
  <c r="U227" i="6"/>
  <c r="U228" i="6"/>
  <c r="U229" i="6"/>
  <c r="U230" i="6"/>
  <c r="U231" i="6"/>
  <c r="U232" i="6"/>
  <c r="U233" i="6"/>
  <c r="U234" i="6"/>
  <c r="U235" i="6"/>
  <c r="U236" i="6"/>
  <c r="U237" i="6"/>
  <c r="U238" i="6"/>
  <c r="U239" i="6"/>
  <c r="U240" i="6"/>
  <c r="U241" i="6"/>
  <c r="U242" i="6"/>
  <c r="U243" i="6"/>
  <c r="U244" i="6"/>
  <c r="U245" i="6"/>
  <c r="U246" i="6"/>
  <c r="U247" i="6"/>
  <c r="U248" i="6"/>
  <c r="U249" i="6"/>
  <c r="U250" i="6"/>
  <c r="U251" i="6"/>
  <c r="U252" i="6"/>
  <c r="U253" i="6"/>
  <c r="U254" i="6"/>
  <c r="U255" i="6"/>
  <c r="U256" i="6"/>
  <c r="U257" i="6"/>
  <c r="U258" i="6"/>
  <c r="U259" i="6"/>
  <c r="U260" i="6"/>
  <c r="U261" i="6"/>
  <c r="U262" i="6"/>
  <c r="U263" i="6"/>
  <c r="U264" i="6"/>
  <c r="U265" i="6"/>
  <c r="U266" i="6"/>
  <c r="U267" i="6"/>
  <c r="U268" i="6"/>
  <c r="U269" i="6"/>
  <c r="U270" i="6"/>
  <c r="U271" i="6"/>
  <c r="U272" i="6"/>
  <c r="U273" i="6"/>
  <c r="U274" i="6"/>
  <c r="U275" i="6"/>
  <c r="U276" i="6"/>
  <c r="U277" i="6"/>
  <c r="U278" i="6"/>
  <c r="U279" i="6"/>
  <c r="U280" i="6"/>
  <c r="U281" i="6"/>
  <c r="U282" i="6"/>
  <c r="U283" i="6"/>
  <c r="U284" i="6"/>
  <c r="U285" i="6"/>
  <c r="U286" i="6"/>
  <c r="U287" i="6"/>
  <c r="U288" i="6"/>
  <c r="U289" i="6"/>
  <c r="U290" i="6"/>
  <c r="U291" i="6"/>
  <c r="U292" i="6"/>
  <c r="U293" i="6"/>
  <c r="U294" i="6"/>
  <c r="U295" i="6"/>
  <c r="U296" i="6"/>
  <c r="U297" i="6"/>
  <c r="U298" i="6"/>
  <c r="U299" i="6"/>
  <c r="U300" i="6"/>
  <c r="U301" i="6"/>
  <c r="U302" i="6"/>
  <c r="U303" i="6"/>
  <c r="U304" i="6"/>
  <c r="U305" i="6"/>
  <c r="U306" i="6"/>
  <c r="U307" i="6"/>
  <c r="U308" i="6"/>
  <c r="U309" i="6"/>
  <c r="U310" i="6"/>
  <c r="U311" i="6"/>
  <c r="U312" i="6"/>
  <c r="U313" i="6"/>
  <c r="U314" i="6"/>
  <c r="U315" i="6"/>
  <c r="U316" i="6"/>
  <c r="U317" i="6"/>
  <c r="U318" i="6"/>
  <c r="U319" i="6"/>
  <c r="U320" i="6"/>
  <c r="U3" i="6"/>
  <c r="T4" i="6"/>
  <c r="T5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98" i="6"/>
  <c r="T99" i="6"/>
  <c r="T100" i="6"/>
  <c r="T101" i="6"/>
  <c r="T102" i="6"/>
  <c r="T103" i="6"/>
  <c r="T104" i="6"/>
  <c r="T105" i="6"/>
  <c r="T106" i="6"/>
  <c r="T107" i="6"/>
  <c r="T108" i="6"/>
  <c r="T109" i="6"/>
  <c r="T110" i="6"/>
  <c r="T111" i="6"/>
  <c r="T112" i="6"/>
  <c r="T113" i="6"/>
  <c r="T114" i="6"/>
  <c r="T115" i="6"/>
  <c r="T116" i="6"/>
  <c r="T117" i="6"/>
  <c r="T118" i="6"/>
  <c r="T119" i="6"/>
  <c r="T120" i="6"/>
  <c r="T121" i="6"/>
  <c r="T122" i="6"/>
  <c r="T123" i="6"/>
  <c r="T124" i="6"/>
  <c r="T125" i="6"/>
  <c r="T126" i="6"/>
  <c r="T127" i="6"/>
  <c r="T128" i="6"/>
  <c r="T129" i="6"/>
  <c r="T130" i="6"/>
  <c r="T131" i="6"/>
  <c r="T132" i="6"/>
  <c r="T133" i="6"/>
  <c r="T134" i="6"/>
  <c r="T135" i="6"/>
  <c r="T136" i="6"/>
  <c r="T137" i="6"/>
  <c r="T138" i="6"/>
  <c r="T139" i="6"/>
  <c r="T140" i="6"/>
  <c r="T141" i="6"/>
  <c r="T142" i="6"/>
  <c r="T143" i="6"/>
  <c r="T144" i="6"/>
  <c r="T145" i="6"/>
  <c r="T146" i="6"/>
  <c r="T147" i="6"/>
  <c r="T148" i="6"/>
  <c r="T149" i="6"/>
  <c r="T150" i="6"/>
  <c r="T151" i="6"/>
  <c r="T152" i="6"/>
  <c r="T153" i="6"/>
  <c r="T154" i="6"/>
  <c r="T155" i="6"/>
  <c r="T156" i="6"/>
  <c r="T157" i="6"/>
  <c r="T158" i="6"/>
  <c r="T159" i="6"/>
  <c r="T160" i="6"/>
  <c r="T161" i="6"/>
  <c r="T162" i="6"/>
  <c r="T163" i="6"/>
  <c r="T164" i="6"/>
  <c r="T165" i="6"/>
  <c r="T166" i="6"/>
  <c r="T167" i="6"/>
  <c r="T168" i="6"/>
  <c r="T169" i="6"/>
  <c r="T170" i="6"/>
  <c r="T171" i="6"/>
  <c r="T172" i="6"/>
  <c r="T173" i="6"/>
  <c r="T174" i="6"/>
  <c r="T175" i="6"/>
  <c r="T176" i="6"/>
  <c r="T177" i="6"/>
  <c r="T178" i="6"/>
  <c r="T179" i="6"/>
  <c r="T180" i="6"/>
  <c r="T181" i="6"/>
  <c r="T182" i="6"/>
  <c r="T183" i="6"/>
  <c r="T184" i="6"/>
  <c r="T185" i="6"/>
  <c r="T186" i="6"/>
  <c r="T187" i="6"/>
  <c r="T188" i="6"/>
  <c r="T189" i="6"/>
  <c r="T190" i="6"/>
  <c r="T191" i="6"/>
  <c r="T192" i="6"/>
  <c r="T193" i="6"/>
  <c r="T194" i="6"/>
  <c r="T195" i="6"/>
  <c r="T196" i="6"/>
  <c r="T197" i="6"/>
  <c r="T198" i="6"/>
  <c r="T199" i="6"/>
  <c r="T200" i="6"/>
  <c r="T201" i="6"/>
  <c r="T202" i="6"/>
  <c r="T203" i="6"/>
  <c r="T204" i="6"/>
  <c r="T205" i="6"/>
  <c r="T206" i="6"/>
  <c r="T207" i="6"/>
  <c r="T208" i="6"/>
  <c r="T209" i="6"/>
  <c r="T210" i="6"/>
  <c r="T211" i="6"/>
  <c r="T212" i="6"/>
  <c r="T213" i="6"/>
  <c r="T214" i="6"/>
  <c r="T215" i="6"/>
  <c r="T216" i="6"/>
  <c r="T217" i="6"/>
  <c r="T218" i="6"/>
  <c r="T219" i="6"/>
  <c r="T220" i="6"/>
  <c r="T221" i="6"/>
  <c r="T222" i="6"/>
  <c r="T223" i="6"/>
  <c r="T224" i="6"/>
  <c r="T225" i="6"/>
  <c r="T226" i="6"/>
  <c r="T227" i="6"/>
  <c r="T228" i="6"/>
  <c r="T229" i="6"/>
  <c r="T230" i="6"/>
  <c r="T231" i="6"/>
  <c r="T232" i="6"/>
  <c r="T233" i="6"/>
  <c r="T234" i="6"/>
  <c r="T235" i="6"/>
  <c r="T236" i="6"/>
  <c r="T237" i="6"/>
  <c r="T238" i="6"/>
  <c r="T239" i="6"/>
  <c r="T240" i="6"/>
  <c r="T241" i="6"/>
  <c r="T242" i="6"/>
  <c r="T243" i="6"/>
  <c r="T244" i="6"/>
  <c r="T245" i="6"/>
  <c r="T246" i="6"/>
  <c r="T247" i="6"/>
  <c r="T248" i="6"/>
  <c r="T249" i="6"/>
  <c r="T250" i="6"/>
  <c r="T251" i="6"/>
  <c r="T252" i="6"/>
  <c r="T253" i="6"/>
  <c r="T254" i="6"/>
  <c r="T255" i="6"/>
  <c r="T256" i="6"/>
  <c r="T257" i="6"/>
  <c r="T258" i="6"/>
  <c r="T259" i="6"/>
  <c r="T260" i="6"/>
  <c r="T261" i="6"/>
  <c r="T262" i="6"/>
  <c r="T263" i="6"/>
  <c r="T264" i="6"/>
  <c r="T265" i="6"/>
  <c r="T266" i="6"/>
  <c r="T267" i="6"/>
  <c r="T268" i="6"/>
  <c r="T269" i="6"/>
  <c r="T270" i="6"/>
  <c r="T271" i="6"/>
  <c r="T272" i="6"/>
  <c r="T273" i="6"/>
  <c r="T274" i="6"/>
  <c r="T275" i="6"/>
  <c r="T276" i="6"/>
  <c r="T277" i="6"/>
  <c r="T278" i="6"/>
  <c r="T279" i="6"/>
  <c r="T280" i="6"/>
  <c r="T281" i="6"/>
  <c r="T282" i="6"/>
  <c r="T283" i="6"/>
  <c r="T284" i="6"/>
  <c r="T285" i="6"/>
  <c r="T286" i="6"/>
  <c r="T287" i="6"/>
  <c r="T288" i="6"/>
  <c r="T289" i="6"/>
  <c r="T290" i="6"/>
  <c r="T291" i="6"/>
  <c r="T292" i="6"/>
  <c r="T293" i="6"/>
  <c r="T294" i="6"/>
  <c r="T295" i="6"/>
  <c r="T296" i="6"/>
  <c r="T297" i="6"/>
  <c r="T298" i="6"/>
  <c r="T299" i="6"/>
  <c r="T300" i="6"/>
  <c r="T301" i="6"/>
  <c r="T302" i="6"/>
  <c r="T303" i="6"/>
  <c r="T304" i="6"/>
  <c r="T305" i="6"/>
  <c r="T306" i="6"/>
  <c r="T307" i="6"/>
  <c r="T308" i="6"/>
  <c r="T309" i="6"/>
  <c r="T310" i="6"/>
  <c r="T311" i="6"/>
  <c r="T312" i="6"/>
  <c r="T313" i="6"/>
  <c r="T314" i="6"/>
  <c r="T315" i="6"/>
  <c r="T316" i="6"/>
  <c r="T317" i="6"/>
  <c r="T318" i="6"/>
  <c r="T319" i="6"/>
  <c r="T320" i="6"/>
  <c r="T3" i="6"/>
  <c r="S4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102" i="6"/>
  <c r="S103" i="6"/>
  <c r="S104" i="6"/>
  <c r="S105" i="6"/>
  <c r="S106" i="6"/>
  <c r="S107" i="6"/>
  <c r="S108" i="6"/>
  <c r="S109" i="6"/>
  <c r="S110" i="6"/>
  <c r="S111" i="6"/>
  <c r="S112" i="6"/>
  <c r="S113" i="6"/>
  <c r="S114" i="6"/>
  <c r="S115" i="6"/>
  <c r="S116" i="6"/>
  <c r="S117" i="6"/>
  <c r="S118" i="6"/>
  <c r="S119" i="6"/>
  <c r="S120" i="6"/>
  <c r="S121" i="6"/>
  <c r="S122" i="6"/>
  <c r="S123" i="6"/>
  <c r="S124" i="6"/>
  <c r="S125" i="6"/>
  <c r="S126" i="6"/>
  <c r="S127" i="6"/>
  <c r="S128" i="6"/>
  <c r="S129" i="6"/>
  <c r="S130" i="6"/>
  <c r="S131" i="6"/>
  <c r="S132" i="6"/>
  <c r="S133" i="6"/>
  <c r="S134" i="6"/>
  <c r="S135" i="6"/>
  <c r="S136" i="6"/>
  <c r="S137" i="6"/>
  <c r="S138" i="6"/>
  <c r="S139" i="6"/>
  <c r="S140" i="6"/>
  <c r="S141" i="6"/>
  <c r="S142" i="6"/>
  <c r="S143" i="6"/>
  <c r="S144" i="6"/>
  <c r="S145" i="6"/>
  <c r="S146" i="6"/>
  <c r="S147" i="6"/>
  <c r="S148" i="6"/>
  <c r="S149" i="6"/>
  <c r="S150" i="6"/>
  <c r="S151" i="6"/>
  <c r="S152" i="6"/>
  <c r="S153" i="6"/>
  <c r="S154" i="6"/>
  <c r="S155" i="6"/>
  <c r="S156" i="6"/>
  <c r="S157" i="6"/>
  <c r="S158" i="6"/>
  <c r="S159" i="6"/>
  <c r="S160" i="6"/>
  <c r="S161" i="6"/>
  <c r="S162" i="6"/>
  <c r="S163" i="6"/>
  <c r="S164" i="6"/>
  <c r="S165" i="6"/>
  <c r="S166" i="6"/>
  <c r="S167" i="6"/>
  <c r="S168" i="6"/>
  <c r="S169" i="6"/>
  <c r="S170" i="6"/>
  <c r="S171" i="6"/>
  <c r="S172" i="6"/>
  <c r="S173" i="6"/>
  <c r="S174" i="6"/>
  <c r="S175" i="6"/>
  <c r="S176" i="6"/>
  <c r="S177" i="6"/>
  <c r="S178" i="6"/>
  <c r="S179" i="6"/>
  <c r="S180" i="6"/>
  <c r="S181" i="6"/>
  <c r="S182" i="6"/>
  <c r="S183" i="6"/>
  <c r="S184" i="6"/>
  <c r="S185" i="6"/>
  <c r="S186" i="6"/>
  <c r="S187" i="6"/>
  <c r="S188" i="6"/>
  <c r="S189" i="6"/>
  <c r="S190" i="6"/>
  <c r="S191" i="6"/>
  <c r="S192" i="6"/>
  <c r="S193" i="6"/>
  <c r="S194" i="6"/>
  <c r="S195" i="6"/>
  <c r="S196" i="6"/>
  <c r="S197" i="6"/>
  <c r="S198" i="6"/>
  <c r="S199" i="6"/>
  <c r="S200" i="6"/>
  <c r="S201" i="6"/>
  <c r="S202" i="6"/>
  <c r="S203" i="6"/>
  <c r="S204" i="6"/>
  <c r="S205" i="6"/>
  <c r="S206" i="6"/>
  <c r="S207" i="6"/>
  <c r="S208" i="6"/>
  <c r="S209" i="6"/>
  <c r="S210" i="6"/>
  <c r="S211" i="6"/>
  <c r="S212" i="6"/>
  <c r="S213" i="6"/>
  <c r="S214" i="6"/>
  <c r="S215" i="6"/>
  <c r="S216" i="6"/>
  <c r="S217" i="6"/>
  <c r="S218" i="6"/>
  <c r="S219" i="6"/>
  <c r="S220" i="6"/>
  <c r="S221" i="6"/>
  <c r="S222" i="6"/>
  <c r="S223" i="6"/>
  <c r="S224" i="6"/>
  <c r="S225" i="6"/>
  <c r="S226" i="6"/>
  <c r="S227" i="6"/>
  <c r="S228" i="6"/>
  <c r="S229" i="6"/>
  <c r="S230" i="6"/>
  <c r="S231" i="6"/>
  <c r="S232" i="6"/>
  <c r="S233" i="6"/>
  <c r="S234" i="6"/>
  <c r="S235" i="6"/>
  <c r="S236" i="6"/>
  <c r="S237" i="6"/>
  <c r="S238" i="6"/>
  <c r="S239" i="6"/>
  <c r="S240" i="6"/>
  <c r="S241" i="6"/>
  <c r="S242" i="6"/>
  <c r="S243" i="6"/>
  <c r="S244" i="6"/>
  <c r="S245" i="6"/>
  <c r="S246" i="6"/>
  <c r="S247" i="6"/>
  <c r="S248" i="6"/>
  <c r="S249" i="6"/>
  <c r="S250" i="6"/>
  <c r="S251" i="6"/>
  <c r="S252" i="6"/>
  <c r="S253" i="6"/>
  <c r="S254" i="6"/>
  <c r="S255" i="6"/>
  <c r="S256" i="6"/>
  <c r="S257" i="6"/>
  <c r="S258" i="6"/>
  <c r="S259" i="6"/>
  <c r="S260" i="6"/>
  <c r="S261" i="6"/>
  <c r="S262" i="6"/>
  <c r="S263" i="6"/>
  <c r="S264" i="6"/>
  <c r="S265" i="6"/>
  <c r="S266" i="6"/>
  <c r="S267" i="6"/>
  <c r="S268" i="6"/>
  <c r="S269" i="6"/>
  <c r="S270" i="6"/>
  <c r="S271" i="6"/>
  <c r="S272" i="6"/>
  <c r="S273" i="6"/>
  <c r="S274" i="6"/>
  <c r="S275" i="6"/>
  <c r="S276" i="6"/>
  <c r="S277" i="6"/>
  <c r="S278" i="6"/>
  <c r="S279" i="6"/>
  <c r="S280" i="6"/>
  <c r="S281" i="6"/>
  <c r="S282" i="6"/>
  <c r="S283" i="6"/>
  <c r="S284" i="6"/>
  <c r="S285" i="6"/>
  <c r="S286" i="6"/>
  <c r="S287" i="6"/>
  <c r="S288" i="6"/>
  <c r="S289" i="6"/>
  <c r="S290" i="6"/>
  <c r="S291" i="6"/>
  <c r="S292" i="6"/>
  <c r="S293" i="6"/>
  <c r="S294" i="6"/>
  <c r="S295" i="6"/>
  <c r="S296" i="6"/>
  <c r="S297" i="6"/>
  <c r="S298" i="6"/>
  <c r="S299" i="6"/>
  <c r="S300" i="6"/>
  <c r="S301" i="6"/>
  <c r="S302" i="6"/>
  <c r="S303" i="6"/>
  <c r="S304" i="6"/>
  <c r="S305" i="6"/>
  <c r="S306" i="6"/>
  <c r="S307" i="6"/>
  <c r="S308" i="6"/>
  <c r="S309" i="6"/>
  <c r="S310" i="6"/>
  <c r="S311" i="6"/>
  <c r="S312" i="6"/>
  <c r="S313" i="6"/>
  <c r="S314" i="6"/>
  <c r="S315" i="6"/>
  <c r="S316" i="6"/>
  <c r="S317" i="6"/>
  <c r="S318" i="6"/>
  <c r="S319" i="6"/>
  <c r="S320" i="6"/>
  <c r="S3" i="6"/>
  <c r="R4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R142" i="6"/>
  <c r="R143" i="6"/>
  <c r="R144" i="6"/>
  <c r="R145" i="6"/>
  <c r="R146" i="6"/>
  <c r="R147" i="6"/>
  <c r="R148" i="6"/>
  <c r="R149" i="6"/>
  <c r="R150" i="6"/>
  <c r="R151" i="6"/>
  <c r="R152" i="6"/>
  <c r="R153" i="6"/>
  <c r="R154" i="6"/>
  <c r="R155" i="6"/>
  <c r="R156" i="6"/>
  <c r="R157" i="6"/>
  <c r="R158" i="6"/>
  <c r="R159" i="6"/>
  <c r="R160" i="6"/>
  <c r="R161" i="6"/>
  <c r="R162" i="6"/>
  <c r="R163" i="6"/>
  <c r="R164" i="6"/>
  <c r="R165" i="6"/>
  <c r="R166" i="6"/>
  <c r="R167" i="6"/>
  <c r="R168" i="6"/>
  <c r="R169" i="6"/>
  <c r="R170" i="6"/>
  <c r="R171" i="6"/>
  <c r="R172" i="6"/>
  <c r="R173" i="6"/>
  <c r="R174" i="6"/>
  <c r="R175" i="6"/>
  <c r="R176" i="6"/>
  <c r="R177" i="6"/>
  <c r="R178" i="6"/>
  <c r="R179" i="6"/>
  <c r="R180" i="6"/>
  <c r="R181" i="6"/>
  <c r="R182" i="6"/>
  <c r="R183" i="6"/>
  <c r="R184" i="6"/>
  <c r="R185" i="6"/>
  <c r="R186" i="6"/>
  <c r="R187" i="6"/>
  <c r="R188" i="6"/>
  <c r="R189" i="6"/>
  <c r="R190" i="6"/>
  <c r="R191" i="6"/>
  <c r="R192" i="6"/>
  <c r="R193" i="6"/>
  <c r="R194" i="6"/>
  <c r="R195" i="6"/>
  <c r="R196" i="6"/>
  <c r="R197" i="6"/>
  <c r="R198" i="6"/>
  <c r="R199" i="6"/>
  <c r="R200" i="6"/>
  <c r="R201" i="6"/>
  <c r="R202" i="6"/>
  <c r="R203" i="6"/>
  <c r="R204" i="6"/>
  <c r="R205" i="6"/>
  <c r="R206" i="6"/>
  <c r="R207" i="6"/>
  <c r="R208" i="6"/>
  <c r="R209" i="6"/>
  <c r="R210" i="6"/>
  <c r="R211" i="6"/>
  <c r="R212" i="6"/>
  <c r="R213" i="6"/>
  <c r="R214" i="6"/>
  <c r="R215" i="6"/>
  <c r="R216" i="6"/>
  <c r="R217" i="6"/>
  <c r="R218" i="6"/>
  <c r="R219" i="6"/>
  <c r="R220" i="6"/>
  <c r="R221" i="6"/>
  <c r="R222" i="6"/>
  <c r="R223" i="6"/>
  <c r="R224" i="6"/>
  <c r="R225" i="6"/>
  <c r="R226" i="6"/>
  <c r="R227" i="6"/>
  <c r="R228" i="6"/>
  <c r="R229" i="6"/>
  <c r="R230" i="6"/>
  <c r="R231" i="6"/>
  <c r="R232" i="6"/>
  <c r="R233" i="6"/>
  <c r="R234" i="6"/>
  <c r="R235" i="6"/>
  <c r="R236" i="6"/>
  <c r="R237" i="6"/>
  <c r="R238" i="6"/>
  <c r="R239" i="6"/>
  <c r="R240" i="6"/>
  <c r="R241" i="6"/>
  <c r="R242" i="6"/>
  <c r="R243" i="6"/>
  <c r="R244" i="6"/>
  <c r="R245" i="6"/>
  <c r="R246" i="6"/>
  <c r="R247" i="6"/>
  <c r="R248" i="6"/>
  <c r="R249" i="6"/>
  <c r="R250" i="6"/>
  <c r="R251" i="6"/>
  <c r="R252" i="6"/>
  <c r="R253" i="6"/>
  <c r="R254" i="6"/>
  <c r="R255" i="6"/>
  <c r="R256" i="6"/>
  <c r="R257" i="6"/>
  <c r="R258" i="6"/>
  <c r="R259" i="6"/>
  <c r="R260" i="6"/>
  <c r="R261" i="6"/>
  <c r="R262" i="6"/>
  <c r="R263" i="6"/>
  <c r="R264" i="6"/>
  <c r="R265" i="6"/>
  <c r="R266" i="6"/>
  <c r="R267" i="6"/>
  <c r="R268" i="6"/>
  <c r="R269" i="6"/>
  <c r="R270" i="6"/>
  <c r="R271" i="6"/>
  <c r="R272" i="6"/>
  <c r="R273" i="6"/>
  <c r="R274" i="6"/>
  <c r="R275" i="6"/>
  <c r="R276" i="6"/>
  <c r="R277" i="6"/>
  <c r="R278" i="6"/>
  <c r="R279" i="6"/>
  <c r="R280" i="6"/>
  <c r="R281" i="6"/>
  <c r="R282" i="6"/>
  <c r="R283" i="6"/>
  <c r="R284" i="6"/>
  <c r="R285" i="6"/>
  <c r="R286" i="6"/>
  <c r="R287" i="6"/>
  <c r="R288" i="6"/>
  <c r="R289" i="6"/>
  <c r="R290" i="6"/>
  <c r="R291" i="6"/>
  <c r="R292" i="6"/>
  <c r="R293" i="6"/>
  <c r="R294" i="6"/>
  <c r="R295" i="6"/>
  <c r="R296" i="6"/>
  <c r="R297" i="6"/>
  <c r="R298" i="6"/>
  <c r="R299" i="6"/>
  <c r="R300" i="6"/>
  <c r="R301" i="6"/>
  <c r="R302" i="6"/>
  <c r="R303" i="6"/>
  <c r="R304" i="6"/>
  <c r="R305" i="6"/>
  <c r="R306" i="6"/>
  <c r="R307" i="6"/>
  <c r="R308" i="6"/>
  <c r="R309" i="6"/>
  <c r="R310" i="6"/>
  <c r="R311" i="6"/>
  <c r="R312" i="6"/>
  <c r="R313" i="6"/>
  <c r="R314" i="6"/>
  <c r="R315" i="6"/>
  <c r="R316" i="6"/>
  <c r="R317" i="6"/>
  <c r="R318" i="6"/>
  <c r="R319" i="6"/>
  <c r="R320" i="6"/>
  <c r="R3" i="6"/>
  <c r="R224" i="10"/>
  <c r="R243" i="10"/>
  <c r="R143" i="10"/>
  <c r="R23" i="10"/>
  <c r="R225" i="10"/>
  <c r="R163" i="10"/>
  <c r="R24" i="10"/>
  <c r="R302" i="10"/>
  <c r="R263" i="10"/>
  <c r="R183" i="10"/>
  <c r="R283" i="10"/>
  <c r="R264" i="10"/>
  <c r="R144" i="10"/>
  <c r="R184" i="10"/>
  <c r="R63" i="10"/>
  <c r="R123" i="10"/>
  <c r="R3" i="10"/>
  <c r="R64" i="10"/>
  <c r="R83" i="10"/>
  <c r="R164" i="10"/>
  <c r="R145" i="10"/>
  <c r="R303" i="10"/>
  <c r="R284" i="10"/>
  <c r="R203" i="10"/>
  <c r="R4" i="10"/>
  <c r="R165" i="10"/>
  <c r="R103" i="10"/>
  <c r="R244" i="10"/>
  <c r="R265" i="10"/>
  <c r="R166" i="10"/>
  <c r="R185" i="10"/>
  <c r="R146" i="10"/>
  <c r="R226" i="10"/>
  <c r="R167" i="10"/>
  <c r="R5" i="10"/>
  <c r="R204" i="10"/>
  <c r="R227" i="10"/>
  <c r="R245" i="10"/>
  <c r="R266" i="10"/>
  <c r="R285" i="10"/>
  <c r="R104" i="10"/>
  <c r="R286" i="10"/>
  <c r="R6" i="10"/>
  <c r="R304" i="10"/>
  <c r="R65" i="10"/>
  <c r="R7" i="10"/>
  <c r="R287" i="10"/>
  <c r="R43" i="10"/>
  <c r="R25" i="10"/>
  <c r="R44" i="10"/>
  <c r="R66" i="10"/>
  <c r="R84" i="10"/>
  <c r="R8" i="10"/>
  <c r="R67" i="10"/>
  <c r="R305" i="10"/>
  <c r="R267" i="10"/>
  <c r="R45" i="10"/>
  <c r="R105" i="10"/>
  <c r="R147" i="10"/>
  <c r="R186" i="10"/>
  <c r="R205" i="10"/>
  <c r="R124" i="10"/>
  <c r="R148" i="10"/>
  <c r="R168" i="10"/>
  <c r="R125" i="10"/>
  <c r="R246" i="10"/>
  <c r="R85" i="10"/>
  <c r="R187" i="10"/>
  <c r="R68" i="10"/>
  <c r="R247" i="10"/>
  <c r="R206" i="10"/>
  <c r="R207" i="10"/>
  <c r="R248" i="10"/>
  <c r="R306" i="10"/>
  <c r="R288" i="10"/>
  <c r="R228" i="10"/>
  <c r="R46" i="10"/>
  <c r="R188" i="10"/>
  <c r="R268" i="10"/>
  <c r="R249" i="10"/>
  <c r="R289" i="10"/>
  <c r="R269" i="10"/>
  <c r="R290" i="10"/>
  <c r="R169" i="10"/>
  <c r="R229" i="10"/>
  <c r="R307" i="10"/>
  <c r="R230" i="10"/>
  <c r="R9" i="10"/>
  <c r="R189" i="10"/>
  <c r="R291" i="10"/>
  <c r="R250" i="10"/>
  <c r="R231" i="10"/>
  <c r="R208" i="10"/>
  <c r="R47" i="10"/>
  <c r="R26" i="10"/>
  <c r="R48" i="10"/>
  <c r="R69" i="10"/>
  <c r="R86" i="10"/>
  <c r="R106" i="10"/>
  <c r="R126" i="10"/>
  <c r="R87" i="10"/>
  <c r="R209" i="10"/>
  <c r="R210" i="10"/>
  <c r="R251" i="10"/>
  <c r="R190" i="10"/>
  <c r="R88" i="10"/>
  <c r="R107" i="10"/>
  <c r="R149" i="10"/>
  <c r="R70" i="10"/>
  <c r="R108" i="10"/>
  <c r="R109" i="10"/>
  <c r="R150" i="10"/>
  <c r="R170" i="10"/>
  <c r="R89" i="10"/>
  <c r="R191" i="10"/>
  <c r="R211" i="10"/>
  <c r="R232" i="10"/>
  <c r="R71" i="10"/>
  <c r="R270" i="10"/>
  <c r="R49" i="10"/>
  <c r="R252" i="10"/>
  <c r="R212" i="10"/>
  <c r="R271" i="10"/>
  <c r="R192" i="10"/>
  <c r="R253" i="10"/>
  <c r="R10" i="10"/>
  <c r="R292" i="10"/>
  <c r="R127" i="10"/>
  <c r="R72" i="10"/>
  <c r="R293" i="10"/>
  <c r="R128" i="10"/>
  <c r="R151" i="10"/>
  <c r="R152" i="10"/>
  <c r="R294" i="10"/>
  <c r="R308" i="10"/>
  <c r="R11" i="10"/>
  <c r="R27" i="10"/>
  <c r="R50" i="10"/>
  <c r="R213" i="10"/>
  <c r="R171" i="10"/>
  <c r="R73" i="10"/>
  <c r="R309" i="10"/>
  <c r="R110" i="10"/>
  <c r="R90" i="10"/>
  <c r="R111" i="10"/>
  <c r="R153" i="10"/>
  <c r="R129" i="10"/>
  <c r="R154" i="10"/>
  <c r="R91" i="10"/>
  <c r="R112" i="10"/>
  <c r="R172" i="10"/>
  <c r="R92" i="10"/>
  <c r="R173" i="10"/>
  <c r="R130" i="10"/>
  <c r="R233" i="10"/>
  <c r="R12" i="10"/>
  <c r="R272" i="10"/>
  <c r="R193" i="10"/>
  <c r="R310" i="10"/>
  <c r="R93" i="10"/>
  <c r="R214" i="10"/>
  <c r="R234" i="10"/>
  <c r="R254" i="10"/>
  <c r="R273" i="10"/>
  <c r="R295" i="10"/>
  <c r="R311" i="10"/>
  <c r="R13" i="10"/>
  <c r="R14" i="10"/>
  <c r="R296" i="10"/>
  <c r="R28" i="10"/>
  <c r="R29" i="10"/>
  <c r="R51" i="10"/>
  <c r="R113" i="10"/>
  <c r="R155" i="10"/>
  <c r="R74" i="10"/>
  <c r="R94" i="10"/>
  <c r="R15" i="10"/>
  <c r="R114" i="10"/>
  <c r="R131" i="10"/>
  <c r="R52" i="10"/>
  <c r="R156" i="10"/>
  <c r="R174" i="10"/>
  <c r="R157" i="10"/>
  <c r="R194" i="10"/>
  <c r="R95" i="10"/>
  <c r="R215" i="10"/>
  <c r="R30" i="10"/>
  <c r="R115" i="10"/>
  <c r="R235" i="10"/>
  <c r="R255" i="10"/>
  <c r="R96" i="10"/>
  <c r="R274" i="10"/>
  <c r="R31" i="10"/>
  <c r="R132" i="10"/>
  <c r="R275" i="10"/>
  <c r="R133" i="10"/>
  <c r="R195" i="10"/>
  <c r="R216" i="10"/>
  <c r="R175" i="10"/>
  <c r="R312" i="10"/>
  <c r="R134" i="10"/>
  <c r="R158" i="10"/>
  <c r="R196" i="10"/>
  <c r="R16" i="10"/>
  <c r="R17" i="10"/>
  <c r="R32" i="10"/>
  <c r="R135" i="10"/>
  <c r="R53" i="10"/>
  <c r="R136" i="10"/>
  <c r="R75" i="10"/>
  <c r="R176" i="10"/>
  <c r="R197" i="10"/>
  <c r="R159" i="10"/>
  <c r="R137" i="10"/>
  <c r="R217" i="10"/>
  <c r="R198" i="10"/>
  <c r="R33" i="10"/>
  <c r="R313" i="10"/>
  <c r="R116" i="10"/>
  <c r="R256" i="10"/>
  <c r="R199" i="10"/>
  <c r="R18" i="10"/>
  <c r="R34" i="10"/>
  <c r="R276" i="10"/>
  <c r="R200" i="10"/>
  <c r="R218" i="10"/>
  <c r="R97" i="10"/>
  <c r="R236" i="10"/>
  <c r="R35" i="10"/>
  <c r="R277" i="10"/>
  <c r="R54" i="10"/>
  <c r="R237" i="10"/>
  <c r="R314" i="10"/>
  <c r="R55" i="10"/>
  <c r="R138" i="10"/>
  <c r="R238" i="10"/>
  <c r="R257" i="10"/>
  <c r="R139" i="10"/>
  <c r="R297" i="10"/>
  <c r="R117" i="10"/>
  <c r="R19" i="10"/>
  <c r="R36" i="10"/>
  <c r="R239" i="10"/>
  <c r="R160" i="10"/>
  <c r="R258" i="10"/>
  <c r="R315" i="10"/>
  <c r="R259" i="10"/>
  <c r="R278" i="10"/>
  <c r="R56" i="10"/>
  <c r="R76" i="10"/>
  <c r="R20" i="10"/>
  <c r="R279" i="10"/>
  <c r="R37" i="10"/>
  <c r="R177" i="10"/>
  <c r="R178" i="10"/>
  <c r="R38" i="10"/>
  <c r="R57" i="10"/>
  <c r="R179" i="10"/>
  <c r="R98" i="10"/>
  <c r="R77" i="10"/>
  <c r="R58" i="10"/>
  <c r="R240" i="10"/>
  <c r="R280" i="10"/>
  <c r="R78" i="10"/>
  <c r="R316" i="10"/>
  <c r="R39" i="10"/>
  <c r="R59" i="10"/>
  <c r="R118" i="10"/>
  <c r="R317" i="10"/>
  <c r="R40" i="10"/>
  <c r="R60" i="10"/>
  <c r="R61" i="10"/>
  <c r="R318" i="10"/>
  <c r="R201" i="10"/>
  <c r="R119" i="10"/>
  <c r="R161" i="10"/>
  <c r="R180" i="10"/>
  <c r="R219" i="10"/>
  <c r="R79" i="10"/>
  <c r="R220" i="10"/>
  <c r="R298" i="10"/>
  <c r="R319" i="10"/>
  <c r="R21" i="10"/>
  <c r="R241" i="10"/>
  <c r="R99" i="10"/>
  <c r="R100" i="10"/>
  <c r="R221" i="10"/>
  <c r="R202" i="10"/>
  <c r="R41" i="10"/>
  <c r="R281" i="10"/>
  <c r="R120" i="10"/>
  <c r="R222" i="10"/>
  <c r="R22" i="10"/>
  <c r="R299" i="10"/>
  <c r="R181" i="10"/>
  <c r="R300" i="10"/>
  <c r="R260" i="10"/>
  <c r="R320" i="10"/>
  <c r="R121" i="10"/>
  <c r="R140" i="10"/>
  <c r="R42" i="10"/>
  <c r="R101" i="10"/>
  <c r="R80" i="10"/>
  <c r="R282" i="10"/>
  <c r="R141" i="10"/>
  <c r="R81" i="10"/>
  <c r="R62" i="10"/>
  <c r="R261" i="10"/>
  <c r="R142" i="10"/>
  <c r="R182" i="10"/>
  <c r="R162" i="10"/>
  <c r="R102" i="10"/>
  <c r="R301" i="10"/>
  <c r="R262" i="10"/>
  <c r="R242" i="10"/>
  <c r="R122" i="10"/>
  <c r="R82" i="10"/>
  <c r="R223" i="10"/>
  <c r="BG1" i="6" l="1"/>
  <c r="BF1" i="6"/>
  <c r="BM1" i="6" s="1"/>
  <c r="BE1" i="6"/>
  <c r="BL1" i="6" s="1"/>
  <c r="BD1" i="6"/>
  <c r="BC1" i="6"/>
  <c r="BB1" i="6"/>
  <c r="BI1" i="6" s="1"/>
  <c r="S1" i="6" s="1"/>
  <c r="BK1" i="6" l="1"/>
  <c r="U1" i="6" s="1"/>
  <c r="BJ1" i="6"/>
  <c r="T1" i="6" s="1"/>
  <c r="BN1" i="6"/>
  <c r="X1" i="6" s="1"/>
  <c r="V1" i="6"/>
  <c r="BA1" i="6"/>
  <c r="W1" i="6"/>
  <c r="BH1" i="6" l="1"/>
  <c r="R1" i="6" s="1"/>
</calcChain>
</file>

<file path=xl/sharedStrings.xml><?xml version="1.0" encoding="utf-8"?>
<sst xmlns="http://schemas.openxmlformats.org/spreadsheetml/2006/main" count="2616" uniqueCount="512">
  <si>
    <t>Name</t>
  </si>
  <si>
    <t>Deutsch</t>
  </si>
  <si>
    <t>Französisch</t>
  </si>
  <si>
    <t xml:space="preserve">Englisch </t>
  </si>
  <si>
    <t>Italienisch</t>
  </si>
  <si>
    <t>Mathematik</t>
  </si>
  <si>
    <t>Chemie</t>
  </si>
  <si>
    <t>Geschichte</t>
  </si>
  <si>
    <t>Geographie</t>
  </si>
  <si>
    <t>Sport</t>
  </si>
  <si>
    <t>Vorname</t>
  </si>
  <si>
    <t>Werner</t>
  </si>
  <si>
    <t>Heidi</t>
  </si>
  <si>
    <t>Urs</t>
  </si>
  <si>
    <t>Robert</t>
  </si>
  <si>
    <t>Anton</t>
  </si>
  <si>
    <t>Hedy</t>
  </si>
  <si>
    <t>Herbert</t>
  </si>
  <si>
    <t>Isabelle</t>
  </si>
  <si>
    <t>David</t>
  </si>
  <si>
    <t>Rosmarie</t>
  </si>
  <si>
    <t>Hansruedi</t>
  </si>
  <si>
    <t>Benedikt</t>
  </si>
  <si>
    <t>Franziska</t>
  </si>
  <si>
    <t>Bernhard</t>
  </si>
  <si>
    <t>Leo</t>
  </si>
  <si>
    <t>Lisbeth</t>
  </si>
  <si>
    <t>Rolf</t>
  </si>
  <si>
    <t>Manuela</t>
  </si>
  <si>
    <t>Paul</t>
  </si>
  <si>
    <t>Antoinette</t>
  </si>
  <si>
    <t>Pierre</t>
  </si>
  <si>
    <t>Bertrand</t>
  </si>
  <si>
    <t>Manfred</t>
  </si>
  <si>
    <t>Käthi</t>
  </si>
  <si>
    <t>Marcel</t>
  </si>
  <si>
    <t xml:space="preserve">Ackermann </t>
  </si>
  <si>
    <t xml:space="preserve">Allensprach </t>
  </si>
  <si>
    <t xml:space="preserve">Aschwanden </t>
  </si>
  <si>
    <t xml:space="preserve">Bachmann </t>
  </si>
  <si>
    <t xml:space="preserve">Baumann </t>
  </si>
  <si>
    <t xml:space="preserve">Betschart </t>
  </si>
  <si>
    <t xml:space="preserve">Camenzind </t>
  </si>
  <si>
    <t xml:space="preserve">Dervey </t>
  </si>
  <si>
    <t xml:space="preserve">Doswald </t>
  </si>
  <si>
    <t xml:space="preserve">Egger </t>
  </si>
  <si>
    <t xml:space="preserve">Engeler </t>
  </si>
  <si>
    <t xml:space="preserve">Flüeler </t>
  </si>
  <si>
    <t xml:space="preserve">Flüglistaler </t>
  </si>
  <si>
    <t xml:space="preserve">Flury </t>
  </si>
  <si>
    <t xml:space="preserve">Grob </t>
  </si>
  <si>
    <t xml:space="preserve">Gürber </t>
  </si>
  <si>
    <t xml:space="preserve">Güttinger </t>
  </si>
  <si>
    <t xml:space="preserve">Häfliger </t>
  </si>
  <si>
    <t xml:space="preserve">Halter </t>
  </si>
  <si>
    <t xml:space="preserve">Hanhart </t>
  </si>
  <si>
    <t xml:space="preserve">Hausheer </t>
  </si>
  <si>
    <t xml:space="preserve">Hegglin </t>
  </si>
  <si>
    <t xml:space="preserve">Hugeunin </t>
  </si>
  <si>
    <t xml:space="preserve">Keller </t>
  </si>
  <si>
    <t xml:space="preserve">Küng </t>
  </si>
  <si>
    <t xml:space="preserve">Kunz </t>
  </si>
  <si>
    <t xml:space="preserve">Steiner </t>
  </si>
  <si>
    <t>Geschlecht</t>
  </si>
  <si>
    <t>w</t>
  </si>
  <si>
    <t>m</t>
  </si>
  <si>
    <t>Amsler</t>
  </si>
  <si>
    <t>Eva</t>
  </si>
  <si>
    <t>Roger</t>
  </si>
  <si>
    <t>Angerer</t>
  </si>
  <si>
    <t>Markus</t>
  </si>
  <si>
    <t>Annaheim</t>
  </si>
  <si>
    <t>Klara</t>
  </si>
  <si>
    <t>Arnold</t>
  </si>
  <si>
    <t>Jacqueline</t>
  </si>
  <si>
    <t>Baltisberger</t>
  </si>
  <si>
    <t>Sonja</t>
  </si>
  <si>
    <t>Baranzini</t>
  </si>
  <si>
    <t>Eugen</t>
  </si>
  <si>
    <t>Bassi</t>
  </si>
  <si>
    <t>Melanie</t>
  </si>
  <si>
    <t>Baumann</t>
  </si>
  <si>
    <t>Beltrametti</t>
  </si>
  <si>
    <t>Philipp</t>
  </si>
  <si>
    <t>Berger</t>
  </si>
  <si>
    <t>Yvan</t>
  </si>
  <si>
    <t>Bernasconi</t>
  </si>
  <si>
    <t>Georg</t>
  </si>
  <si>
    <t>Berner</t>
  </si>
  <si>
    <t>Beuret</t>
  </si>
  <si>
    <t>Genoveva</t>
  </si>
  <si>
    <t>Beutel</t>
  </si>
  <si>
    <t>Barbara</t>
  </si>
  <si>
    <t>Birri</t>
  </si>
  <si>
    <t>Bruno</t>
  </si>
  <si>
    <t>Bleisch</t>
  </si>
  <si>
    <t>Fredi</t>
  </si>
  <si>
    <t>Bohler</t>
  </si>
  <si>
    <t>Bosshard</t>
  </si>
  <si>
    <t>Katja</t>
  </si>
  <si>
    <t>Boutellier</t>
  </si>
  <si>
    <t>Getrud</t>
  </si>
  <si>
    <t>Brielmaier</t>
  </si>
  <si>
    <t>Astrid</t>
  </si>
  <si>
    <t>Brielmaierl</t>
  </si>
  <si>
    <t>André</t>
  </si>
  <si>
    <t>Brogli</t>
  </si>
  <si>
    <t>Heinz</t>
  </si>
  <si>
    <t>Bucheli</t>
  </si>
  <si>
    <t>Denise</t>
  </si>
  <si>
    <t>Bucher</t>
  </si>
  <si>
    <t>Hans</t>
  </si>
  <si>
    <t>Buchschacher</t>
  </si>
  <si>
    <t>Liz</t>
  </si>
  <si>
    <t>Burgherr</t>
  </si>
  <si>
    <t>Frieda</t>
  </si>
  <si>
    <t>Bürki</t>
  </si>
  <si>
    <t>Sandra</t>
  </si>
  <si>
    <t>Bütikofer</t>
  </si>
  <si>
    <t>Calabrese</t>
  </si>
  <si>
    <t>Cali</t>
  </si>
  <si>
    <t>Angelika</t>
  </si>
  <si>
    <t>Chrsit</t>
  </si>
  <si>
    <t>Coric</t>
  </si>
  <si>
    <t>Lotti</t>
  </si>
  <si>
    <t>Jasmin</t>
  </si>
  <si>
    <t>De</t>
  </si>
  <si>
    <t>Caria</t>
  </si>
  <si>
    <t>Döbeli</t>
  </si>
  <si>
    <t>Manuel</t>
  </si>
  <si>
    <t>Eggenberger</t>
  </si>
  <si>
    <t>Daniel</t>
  </si>
  <si>
    <t>Emmisberger</t>
  </si>
  <si>
    <t>Leonard</t>
  </si>
  <si>
    <t>Eng</t>
  </si>
  <si>
    <t>Samuel</t>
  </si>
  <si>
    <t>Fehlmann</t>
  </si>
  <si>
    <t>Thomas</t>
  </si>
  <si>
    <t>Fiechter</t>
  </si>
  <si>
    <t>Annemarie</t>
  </si>
  <si>
    <t>Fischer</t>
  </si>
  <si>
    <t>Frank</t>
  </si>
  <si>
    <t>Nadja</t>
  </si>
  <si>
    <t>Foscolini</t>
  </si>
  <si>
    <t>Mauro</t>
  </si>
  <si>
    <t>Frei</t>
  </si>
  <si>
    <t>August</t>
  </si>
  <si>
    <t>Frey</t>
  </si>
  <si>
    <t>Mirko</t>
  </si>
  <si>
    <t>Walter</t>
  </si>
  <si>
    <t>Fricker</t>
  </si>
  <si>
    <t>Frischknecht</t>
  </si>
  <si>
    <t>Maria</t>
  </si>
  <si>
    <t>Gashi</t>
  </si>
  <si>
    <t>Jean</t>
  </si>
  <si>
    <t>Gautschi</t>
  </si>
  <si>
    <t>Martin</t>
  </si>
  <si>
    <t>Gautschy</t>
  </si>
  <si>
    <t>Geissmann</t>
  </si>
  <si>
    <t>Joel</t>
  </si>
  <si>
    <t>Giger</t>
  </si>
  <si>
    <t>Liza</t>
  </si>
  <si>
    <t>Glettig</t>
  </si>
  <si>
    <t>Kurt</t>
  </si>
  <si>
    <t>Gloor</t>
  </si>
  <si>
    <t>Lina</t>
  </si>
  <si>
    <t>Gnägi</t>
  </si>
  <si>
    <t>Graf</t>
  </si>
  <si>
    <t>Ernst</t>
  </si>
  <si>
    <t>Ruth</t>
  </si>
  <si>
    <t>Gerber</t>
  </si>
  <si>
    <t>Anne</t>
  </si>
  <si>
    <t>Gsell</t>
  </si>
  <si>
    <t>Katrin</t>
  </si>
  <si>
    <t>Guidi</t>
  </si>
  <si>
    <t>Gygli</t>
  </si>
  <si>
    <t>Eveline</t>
  </si>
  <si>
    <t>Gysin</t>
  </si>
  <si>
    <t>Léon</t>
  </si>
  <si>
    <t>Häberli</t>
  </si>
  <si>
    <t>Anny</t>
  </si>
  <si>
    <t>Verena</t>
  </si>
  <si>
    <t>Hächler</t>
  </si>
  <si>
    <t>Alfred</t>
  </si>
  <si>
    <t>Silvia</t>
  </si>
  <si>
    <t>Häfeli</t>
  </si>
  <si>
    <t>Ruedi</t>
  </si>
  <si>
    <t>Häfliger</t>
  </si>
  <si>
    <t>Tamara</t>
  </si>
  <si>
    <t>Haller</t>
  </si>
  <si>
    <t>Susanne</t>
  </si>
  <si>
    <t>Paula</t>
  </si>
  <si>
    <t>Hasler</t>
  </si>
  <si>
    <t>Max</t>
  </si>
  <si>
    <t>Haubner</t>
  </si>
  <si>
    <t>Willi</t>
  </si>
  <si>
    <t>Haueter</t>
  </si>
  <si>
    <t>Flora</t>
  </si>
  <si>
    <t>Haudenschild</t>
  </si>
  <si>
    <t>Häusler</t>
  </si>
  <si>
    <t>Heiz</t>
  </si>
  <si>
    <t>Willy</t>
  </si>
  <si>
    <t>Herzog</t>
  </si>
  <si>
    <t>Helfer</t>
  </si>
  <si>
    <t>Moreno</t>
  </si>
  <si>
    <t>Hofer</t>
  </si>
  <si>
    <t>Hofmann</t>
  </si>
  <si>
    <t>Tobias</t>
  </si>
  <si>
    <t>Holzer</t>
  </si>
  <si>
    <t>Jürg</t>
  </si>
  <si>
    <t>Hunziker</t>
  </si>
  <si>
    <t>Christian</t>
  </si>
  <si>
    <t>Hüppeler</t>
  </si>
  <si>
    <t>Josef</t>
  </si>
  <si>
    <t>Jäggi</t>
  </si>
  <si>
    <t>Jauslin</t>
  </si>
  <si>
    <t>Stefan</t>
  </si>
  <si>
    <t>Wermelinger</t>
  </si>
  <si>
    <t>Karrer</t>
  </si>
  <si>
    <t>Käser</t>
  </si>
  <si>
    <t>Peter</t>
  </si>
  <si>
    <t>Kaspar</t>
  </si>
  <si>
    <t>Jan</t>
  </si>
  <si>
    <t>Keller</t>
  </si>
  <si>
    <t>Marianne</t>
  </si>
  <si>
    <t>Kurtal</t>
  </si>
  <si>
    <t>Erika</t>
  </si>
  <si>
    <t>Lambertenghi</t>
  </si>
  <si>
    <t>Sandrine</t>
  </si>
  <si>
    <t>Lanz</t>
  </si>
  <si>
    <t>Dieter</t>
  </si>
  <si>
    <t>Lätt</t>
  </si>
  <si>
    <t>Leder</t>
  </si>
  <si>
    <t>Klaus</t>
  </si>
  <si>
    <t>Lehnert</t>
  </si>
  <si>
    <t>Leimgruber</t>
  </si>
  <si>
    <t>Edith</t>
  </si>
  <si>
    <t>Lemmke</t>
  </si>
  <si>
    <t>Helene</t>
  </si>
  <si>
    <t>Leuzinger</t>
  </si>
  <si>
    <t>Sven</t>
  </si>
  <si>
    <t>Lienhard</t>
  </si>
  <si>
    <t>Lukas</t>
  </si>
  <si>
    <t>Lindt</t>
  </si>
  <si>
    <t>Monika</t>
  </si>
  <si>
    <t>Lochmann</t>
  </si>
  <si>
    <t>Selin</t>
  </si>
  <si>
    <t>Lüscher</t>
  </si>
  <si>
    <t>René</t>
  </si>
  <si>
    <t>Mahendran</t>
  </si>
  <si>
    <t>Gastone</t>
  </si>
  <si>
    <t>Masi</t>
  </si>
  <si>
    <t>Daniela</t>
  </si>
  <si>
    <t>Mathea</t>
  </si>
  <si>
    <t>Angela</t>
  </si>
  <si>
    <t>Meier</t>
  </si>
  <si>
    <t>Meierhans</t>
  </si>
  <si>
    <t>Mendez</t>
  </si>
  <si>
    <t>Kasim</t>
  </si>
  <si>
    <t>Meyer</t>
  </si>
  <si>
    <t>Michel</t>
  </si>
  <si>
    <t>Toros</t>
  </si>
  <si>
    <t>Moor</t>
  </si>
  <si>
    <t>Müller</t>
  </si>
  <si>
    <t>Chantal</t>
  </si>
  <si>
    <t>Nadler</t>
  </si>
  <si>
    <t>Noser</t>
  </si>
  <si>
    <t>Obermayer</t>
  </si>
  <si>
    <t>Andreas</t>
  </si>
  <si>
    <t>Oehrli</t>
  </si>
  <si>
    <t>Oetiker</t>
  </si>
  <si>
    <t>Matthias</t>
  </si>
  <si>
    <t>Pavlovic</t>
  </si>
  <si>
    <t>Pechlaner</t>
  </si>
  <si>
    <t>Helga</t>
  </si>
  <si>
    <t>Rafaniello</t>
  </si>
  <si>
    <t>Roberto</t>
  </si>
  <si>
    <t>Rea</t>
  </si>
  <si>
    <t>Christine</t>
  </si>
  <si>
    <t>Reiser</t>
  </si>
  <si>
    <t>Reiter</t>
  </si>
  <si>
    <t>Harald</t>
  </si>
  <si>
    <t>Renggli</t>
  </si>
  <si>
    <t>Renis</t>
  </si>
  <si>
    <t>Jean-Pierre</t>
  </si>
  <si>
    <t>Richner</t>
  </si>
  <si>
    <t>Svenja</t>
  </si>
  <si>
    <t>Rodriguez</t>
  </si>
  <si>
    <t>Mario</t>
  </si>
  <si>
    <t>Rohner</t>
  </si>
  <si>
    <t>Rohr</t>
  </si>
  <si>
    <t>Rölli</t>
  </si>
  <si>
    <t>Ivo</t>
  </si>
  <si>
    <t>Roos</t>
  </si>
  <si>
    <t>Katharina</t>
  </si>
  <si>
    <t>Roth</t>
  </si>
  <si>
    <t>Beat</t>
  </si>
  <si>
    <t>Rudolf</t>
  </si>
  <si>
    <t>Sarah</t>
  </si>
  <si>
    <t>Rykart</t>
  </si>
  <si>
    <t>Tatiana</t>
  </si>
  <si>
    <t>Schär</t>
  </si>
  <si>
    <t>Theresia</t>
  </si>
  <si>
    <t>Schmid</t>
  </si>
  <si>
    <t>Schneider</t>
  </si>
  <si>
    <t>Schwab</t>
  </si>
  <si>
    <t>Seiler</t>
  </si>
  <si>
    <t>Romana</t>
  </si>
  <si>
    <t>Selimaj</t>
  </si>
  <si>
    <t>Ardita</t>
  </si>
  <si>
    <t>Soland</t>
  </si>
  <si>
    <t>Jeannette</t>
  </si>
  <si>
    <t>Stahel</t>
  </si>
  <si>
    <t>Silvio</t>
  </si>
  <si>
    <t>Steudler</t>
  </si>
  <si>
    <t>Esther</t>
  </si>
  <si>
    <t>Stotz</t>
  </si>
  <si>
    <t>Struch</t>
  </si>
  <si>
    <t>Süss</t>
  </si>
  <si>
    <t>Georges</t>
  </si>
  <si>
    <t>Tellenbach</t>
  </si>
  <si>
    <t>Robin</t>
  </si>
  <si>
    <t>Vogt</t>
  </si>
  <si>
    <t>Vossen</t>
  </si>
  <si>
    <t>Lars</t>
  </si>
  <si>
    <t>Wagner</t>
  </si>
  <si>
    <t>Marie-Theres</t>
  </si>
  <si>
    <t>Wälty</t>
  </si>
  <si>
    <t>Reto</t>
  </si>
  <si>
    <t>Weber</t>
  </si>
  <si>
    <t>Günther</t>
  </si>
  <si>
    <t>Weibel</t>
  </si>
  <si>
    <t>Alice</t>
  </si>
  <si>
    <t>Weiersmüller</t>
  </si>
  <si>
    <t>Brigitte</t>
  </si>
  <si>
    <t>Werder</t>
  </si>
  <si>
    <t>Ursula</t>
  </si>
  <si>
    <t>Wernli</t>
  </si>
  <si>
    <t>Weyeneth</t>
  </si>
  <si>
    <t>Widmer</t>
  </si>
  <si>
    <t>Deborah</t>
  </si>
  <si>
    <t>Wiedemeier</t>
  </si>
  <si>
    <t>Simone</t>
  </si>
  <si>
    <t>Wieland</t>
  </si>
  <si>
    <t>Winzenried</t>
  </si>
  <si>
    <t>Margrit</t>
  </si>
  <si>
    <t>Wynistorf</t>
  </si>
  <si>
    <t>Wyss</t>
  </si>
  <si>
    <t>Zadik</t>
  </si>
  <si>
    <t>Goran</t>
  </si>
  <si>
    <t>Zimmerli</t>
  </si>
  <si>
    <t>Noten-durchschnitt</t>
  </si>
  <si>
    <t>Aebi</t>
  </si>
  <si>
    <t>Adler</t>
  </si>
  <si>
    <t>Amrein</t>
  </si>
  <si>
    <t>Auer</t>
  </si>
  <si>
    <t>Avolio</t>
  </si>
  <si>
    <t>Antonio</t>
  </si>
  <si>
    <t>Bänziger</t>
  </si>
  <si>
    <t>Felix</t>
  </si>
  <si>
    <t>Alois</t>
  </si>
  <si>
    <t>Bazzi</t>
  </si>
  <si>
    <t>Bickel</t>
  </si>
  <si>
    <t>Fred</t>
  </si>
  <si>
    <t>Biedermann</t>
  </si>
  <si>
    <t>Binder</t>
  </si>
  <si>
    <t>Fredy</t>
  </si>
  <si>
    <t>Blatter</t>
  </si>
  <si>
    <t>Bodenmann</t>
  </si>
  <si>
    <t>Bolli</t>
  </si>
  <si>
    <t>Borini</t>
  </si>
  <si>
    <t>Braun</t>
  </si>
  <si>
    <t>Stephan</t>
  </si>
  <si>
    <t>Bruni</t>
  </si>
  <si>
    <t>Fritz</t>
  </si>
  <si>
    <t>Brunner</t>
  </si>
  <si>
    <t>Colombo</t>
  </si>
  <si>
    <t>Corboz</t>
  </si>
  <si>
    <t>Denoth</t>
  </si>
  <si>
    <t>Renato</t>
  </si>
  <si>
    <t>Distel</t>
  </si>
  <si>
    <t>Mark</t>
  </si>
  <si>
    <t>Ebneter</t>
  </si>
  <si>
    <t>Karl</t>
  </si>
  <si>
    <t>Elsener</t>
  </si>
  <si>
    <t>Endl</t>
  </si>
  <si>
    <t>Etlin</t>
  </si>
  <si>
    <t>Eyer</t>
  </si>
  <si>
    <t>Fadi</t>
  </si>
  <si>
    <t>Falk</t>
  </si>
  <si>
    <t>Fuchs</t>
  </si>
  <si>
    <t>Fürer</t>
  </si>
  <si>
    <t>Furrer</t>
  </si>
  <si>
    <t>Agnes</t>
  </si>
  <si>
    <t>Geel</t>
  </si>
  <si>
    <t>Grünenfelder</t>
  </si>
  <si>
    <t>Gysi</t>
  </si>
  <si>
    <t>Reinhard</t>
  </si>
  <si>
    <t>Haag</t>
  </si>
  <si>
    <t>Franz</t>
  </si>
  <si>
    <t>Christoph</t>
  </si>
  <si>
    <t>Hagmann</t>
  </si>
  <si>
    <t>Hanselmann</t>
  </si>
  <si>
    <t>Heussi</t>
  </si>
  <si>
    <t>Hickel</t>
  </si>
  <si>
    <t>Hobi</t>
  </si>
  <si>
    <t>Michael</t>
  </si>
  <si>
    <t>Hoch</t>
  </si>
  <si>
    <t>Hof</t>
  </si>
  <si>
    <t>Norbert</t>
  </si>
  <si>
    <t>Kern</t>
  </si>
  <si>
    <t>Klauser</t>
  </si>
  <si>
    <t>Isidor</t>
  </si>
  <si>
    <t>Koller</t>
  </si>
  <si>
    <t>Vreni</t>
  </si>
  <si>
    <t>Krieger</t>
  </si>
  <si>
    <t>Kurzen</t>
  </si>
  <si>
    <t>Lacher</t>
  </si>
  <si>
    <t>Lagler</t>
  </si>
  <si>
    <t>Leiser</t>
  </si>
  <si>
    <t>Meta</t>
  </si>
  <si>
    <t>Leon</t>
  </si>
  <si>
    <t>Emil</t>
  </si>
  <si>
    <t>Liechti</t>
  </si>
  <si>
    <t>Mani</t>
  </si>
  <si>
    <t>Nef</t>
  </si>
  <si>
    <t>Neidhart</t>
  </si>
  <si>
    <t>Neumüller</t>
  </si>
  <si>
    <t>Oehler</t>
  </si>
  <si>
    <t>Ott</t>
  </si>
  <si>
    <t>Pasche</t>
  </si>
  <si>
    <t>Poly</t>
  </si>
  <si>
    <t>Erik</t>
  </si>
  <si>
    <t>Probst</t>
  </si>
  <si>
    <t>Reut</t>
  </si>
  <si>
    <t>Ross</t>
  </si>
  <si>
    <t>Denis</t>
  </si>
  <si>
    <t>Senn</t>
  </si>
  <si>
    <t>Gallus</t>
  </si>
  <si>
    <t>Sieber</t>
  </si>
  <si>
    <t>Soldera</t>
  </si>
  <si>
    <t>Carlos</t>
  </si>
  <si>
    <t>Sonego</t>
  </si>
  <si>
    <t>Massimo</t>
  </si>
  <si>
    <t>Sonetto</t>
  </si>
  <si>
    <t>Alfonso</t>
  </si>
  <si>
    <t>Spica</t>
  </si>
  <si>
    <t>Spiess</t>
  </si>
  <si>
    <t>Steiner</t>
  </si>
  <si>
    <t>Stettler</t>
  </si>
  <si>
    <t>Studer</t>
  </si>
  <si>
    <t>Sulzer</t>
  </si>
  <si>
    <t>Sutter</t>
  </si>
  <si>
    <t>Roland</t>
  </si>
  <si>
    <t>Tanner</t>
  </si>
  <si>
    <t>Thoma</t>
  </si>
  <si>
    <t>Triponez</t>
  </si>
  <si>
    <t>Voigt</t>
  </si>
  <si>
    <t>Ueli</t>
  </si>
  <si>
    <t>Walser</t>
  </si>
  <si>
    <t>Wehner</t>
  </si>
  <si>
    <t>Wenger</t>
  </si>
  <si>
    <t>Otmar</t>
  </si>
  <si>
    <t>Winter</t>
  </si>
  <si>
    <t>Marina</t>
  </si>
  <si>
    <t>Karla</t>
  </si>
  <si>
    <t>Rosalie</t>
  </si>
  <si>
    <t>Amelia</t>
  </si>
  <si>
    <t>Julia</t>
  </si>
  <si>
    <t>Therese</t>
  </si>
  <si>
    <t>Kathia</t>
  </si>
  <si>
    <t>Maëla</t>
  </si>
  <si>
    <t>Naëmi</t>
  </si>
  <si>
    <t>Rebecca</t>
  </si>
  <si>
    <t>Berta</t>
  </si>
  <si>
    <t>Liselotte</t>
  </si>
  <si>
    <t>Elisabeth</t>
  </si>
  <si>
    <t>Gerda</t>
  </si>
  <si>
    <t>Mariola</t>
  </si>
  <si>
    <t>Buchhaltung</t>
  </si>
  <si>
    <t>Volkswirtschaft</t>
  </si>
  <si>
    <t>Korrespondenz</t>
  </si>
  <si>
    <t>Informatik</t>
  </si>
  <si>
    <t>Anzahl Noten</t>
  </si>
  <si>
    <t>Ungenügede Noten</t>
  </si>
  <si>
    <t>Genügende Noten</t>
  </si>
  <si>
    <t>Höchste Note</t>
  </si>
  <si>
    <t>Keine Note</t>
  </si>
  <si>
    <t>Hauptfächer genügend</t>
  </si>
  <si>
    <t>Klassen-Bezeichnung</t>
  </si>
  <si>
    <t>Spreng</t>
  </si>
  <si>
    <t>Klasse_01</t>
  </si>
  <si>
    <t>Klasse_02</t>
  </si>
  <si>
    <t>Klasse_03</t>
  </si>
  <si>
    <t>Klasse_04</t>
  </si>
  <si>
    <t>Klasse_05</t>
  </si>
  <si>
    <t>Klasse_06</t>
  </si>
  <si>
    <t>Klasse_07</t>
  </si>
  <si>
    <t>Klasse_08</t>
  </si>
  <si>
    <t>Klasse_09</t>
  </si>
  <si>
    <t>Klasse_10</t>
  </si>
  <si>
    <t>Klasse_11</t>
  </si>
  <si>
    <t>Klasse_12</t>
  </si>
  <si>
    <t>Klasse_13</t>
  </si>
  <si>
    <t>Klasse_14</t>
  </si>
  <si>
    <t>Klasse_15</t>
  </si>
  <si>
    <t>Klasse_16</t>
  </si>
  <si>
    <t>Schulnoten</t>
  </si>
  <si>
    <t>Gwendoline</t>
  </si>
  <si>
    <t>Haupt-
fach</t>
  </si>
  <si>
    <t>Klasse</t>
  </si>
  <si>
    <t>Schnitt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</si>
</sst>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"/>
    <numFmt numFmtId="165" formatCode="_ * #,##0.0_ ;_ * \-#,##0.0_ ;_ * &quot;-&quot;??_ ;_ @_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28"/>
      <color theme="9" tint="-0.249977111117893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9" tint="0.40000610370189521"/>
        </stop>
      </gradientFill>
    </fill>
    <fill>
      <gradientFill degree="270">
        <stop position="0">
          <color theme="0"/>
        </stop>
        <stop position="1">
          <color theme="7" tint="0.40000610370189521"/>
        </stop>
      </gradientFill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499984740745262"/>
      </top>
      <bottom style="thin">
        <color theme="0" tint="-0.24994659260841701"/>
      </bottom>
      <diagonal/>
    </border>
    <border>
      <left/>
      <right/>
      <top/>
      <bottom style="thick">
        <color theme="9" tint="-0.499984740745262"/>
      </bottom>
      <diagonal/>
    </border>
    <border>
      <left style="thick">
        <color theme="9" tint="-0.499984740745262"/>
      </left>
      <right/>
      <top/>
      <bottom/>
      <diagonal/>
    </border>
    <border>
      <left style="thick">
        <color theme="9" tint="-0.499984740745262"/>
      </left>
      <right/>
      <top/>
      <bottom style="thick">
        <color theme="9" tint="-0.499984740745262"/>
      </bottom>
      <diagonal/>
    </border>
    <border>
      <left/>
      <right style="thick">
        <color theme="9" tint="-0.499984740745262"/>
      </right>
      <top/>
      <bottom/>
      <diagonal/>
    </border>
    <border>
      <left/>
      <right style="thick">
        <color theme="9" tint="-0.499984740745262"/>
      </right>
      <top/>
      <bottom style="thick">
        <color theme="9" tint="-0.499984740745262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2" borderId="1" applyAlignment="0">
      <alignment horizontal="left"/>
    </xf>
    <xf numFmtId="0" fontId="2" fillId="3" borderId="0" applyAlignment="0">
      <alignment horizontal="center" textRotation="90" wrapText="1"/>
    </xf>
  </cellStyleXfs>
  <cellXfs count="52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0" fontId="2" fillId="2" borderId="2" xfId="7" applyBorder="1" applyAlignment="1">
      <alignment horizontal="center" textRotation="90"/>
    </xf>
    <xf numFmtId="0" fontId="2" fillId="3" borderId="2" xfId="8" applyBorder="1" applyAlignment="1">
      <alignment horizontal="center" textRotation="90" wrapText="1"/>
    </xf>
    <xf numFmtId="0" fontId="2" fillId="3" borderId="2" xfId="8" applyBorder="1" applyAlignment="1">
      <alignment horizontal="left" vertical="center"/>
    </xf>
    <xf numFmtId="0" fontId="5" fillId="0" borderId="0" xfId="1" applyFont="1"/>
    <xf numFmtId="0" fontId="0" fillId="0" borderId="0" xfId="6" applyNumberFormat="1" applyFont="1" applyFill="1" applyBorder="1" applyAlignment="1">
      <alignment horizontal="center"/>
    </xf>
    <xf numFmtId="164" fontId="1" fillId="0" borderId="0" xfId="1" applyNumberFormat="1" applyAlignment="1">
      <alignment horizontal="center"/>
    </xf>
    <xf numFmtId="2" fontId="4" fillId="0" borderId="0" xfId="1" applyNumberFormat="1" applyFont="1" applyAlignment="1">
      <alignment horizontal="center" wrapText="1"/>
    </xf>
    <xf numFmtId="43" fontId="1" fillId="0" borderId="0" xfId="6" applyFont="1" applyFill="1" applyBorder="1" applyAlignment="1">
      <alignment horizontal="center"/>
    </xf>
    <xf numFmtId="43" fontId="0" fillId="0" borderId="0" xfId="6" applyFont="1" applyFill="1" applyBorder="1" applyAlignment="1">
      <alignment horizontal="center"/>
    </xf>
    <xf numFmtId="0" fontId="2" fillId="2" borderId="4" xfId="7" applyBorder="1" applyAlignment="1">
      <alignment horizontal="center" textRotation="90" wrapText="1"/>
    </xf>
    <xf numFmtId="0" fontId="0" fillId="0" borderId="3" xfId="6" applyNumberFormat="1" applyFont="1" applyFill="1" applyBorder="1" applyAlignment="1">
      <alignment horizontal="center"/>
    </xf>
    <xf numFmtId="0" fontId="1" fillId="0" borderId="0" xfId="1" applyAlignment="1">
      <alignment horizontal="center" vertical="center"/>
    </xf>
    <xf numFmtId="0" fontId="2" fillId="3" borderId="2" xfId="8" applyBorder="1" applyAlignment="1">
      <alignment horizontal="center" vertical="center" textRotation="90"/>
    </xf>
    <xf numFmtId="43" fontId="1" fillId="0" borderId="0" xfId="6" applyFont="1" applyBorder="1"/>
    <xf numFmtId="43" fontId="1" fillId="0" borderId="0" xfId="6" applyFont="1" applyFill="1" applyBorder="1"/>
    <xf numFmtId="43" fontId="1" fillId="0" borderId="0" xfId="6" applyFont="1" applyBorder="1" applyAlignment="1">
      <alignment horizontal="center" vertical="center"/>
    </xf>
    <xf numFmtId="43" fontId="1" fillId="0" borderId="0" xfId="6" applyFont="1" applyBorder="1" applyAlignment="1">
      <alignment horizontal="center"/>
    </xf>
    <xf numFmtId="43" fontId="0" fillId="0" borderId="3" xfId="6" applyFont="1" applyFill="1" applyBorder="1" applyAlignment="1">
      <alignment horizontal="center"/>
    </xf>
    <xf numFmtId="43" fontId="0" fillId="0" borderId="0" xfId="6" applyFont="1" applyFill="1" applyBorder="1"/>
    <xf numFmtId="0" fontId="1" fillId="0" borderId="0" xfId="1" applyAlignment="1" applyProtection="1">
      <alignment horizontal="center"/>
      <protection hidden="1"/>
    </xf>
    <xf numFmtId="1" fontId="1" fillId="0" borderId="0" xfId="1" applyNumberFormat="1" applyAlignment="1" applyProtection="1">
      <alignment horizontal="center"/>
      <protection hidden="1"/>
    </xf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2" fontId="1" fillId="0" borderId="0" xfId="1" applyNumberFormat="1" applyAlignment="1" applyProtection="1">
      <alignment horizontal="center"/>
      <protection locked="0"/>
    </xf>
    <xf numFmtId="0" fontId="2" fillId="3" borderId="2" xfId="8" applyBorder="1" applyAlignment="1" applyProtection="1">
      <alignment horizontal="center" textRotation="90" wrapText="1"/>
      <protection locked="0"/>
    </xf>
    <xf numFmtId="0" fontId="2" fillId="3" borderId="2" xfId="8" applyBorder="1" applyAlignment="1" applyProtection="1">
      <alignment horizontal="left" vertical="center"/>
      <protection locked="0"/>
    </xf>
    <xf numFmtId="0" fontId="2" fillId="3" borderId="6" xfId="8" applyBorder="1" applyAlignment="1" applyProtection="1">
      <alignment horizontal="center" textRotation="90" wrapText="1"/>
      <protection locked="0"/>
    </xf>
    <xf numFmtId="0" fontId="2" fillId="2" borderId="4" xfId="7" applyBorder="1" applyAlignment="1" applyProtection="1">
      <alignment horizontal="center" textRotation="90" wrapText="1"/>
      <protection locked="0"/>
    </xf>
    <xf numFmtId="0" fontId="2" fillId="2" borderId="2" xfId="7" applyBorder="1" applyAlignment="1" applyProtection="1">
      <alignment horizontal="center" textRotation="90"/>
      <protection locked="0"/>
    </xf>
    <xf numFmtId="0" fontId="2" fillId="3" borderId="4" xfId="8" applyBorder="1" applyAlignment="1" applyProtection="1">
      <alignment horizontal="center" textRotation="90" wrapText="1"/>
      <protection locked="0"/>
    </xf>
    <xf numFmtId="0" fontId="2" fillId="3" borderId="2" xfId="8" applyBorder="1" applyAlignment="1" applyProtection="1">
      <alignment horizontal="center" textRotation="90"/>
      <protection locked="0"/>
    </xf>
    <xf numFmtId="0" fontId="1" fillId="0" borderId="5" xfId="1" applyBorder="1" applyAlignment="1" applyProtection="1">
      <alignment horizontal="center"/>
      <protection locked="0"/>
    </xf>
    <xf numFmtId="0" fontId="0" fillId="0" borderId="0" xfId="6" applyNumberFormat="1" applyFont="1" applyFill="1" applyBorder="1" applyAlignment="1" applyProtection="1">
      <alignment horizontal="center"/>
      <protection locked="0"/>
    </xf>
    <xf numFmtId="164" fontId="1" fillId="0" borderId="3" xfId="1" applyNumberFormat="1" applyBorder="1" applyAlignment="1" applyProtection="1">
      <alignment horizontal="center"/>
      <protection locked="0"/>
    </xf>
    <xf numFmtId="164" fontId="1" fillId="0" borderId="0" xfId="1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1" fontId="1" fillId="0" borderId="0" xfId="1" applyNumberFormat="1" applyAlignment="1" applyProtection="1">
      <alignment horizontal="center"/>
      <protection locked="0"/>
    </xf>
    <xf numFmtId="0" fontId="5" fillId="0" borderId="0" xfId="1" applyFont="1" applyProtection="1">
      <protection hidden="1"/>
    </xf>
    <xf numFmtId="0" fontId="1" fillId="0" borderId="0" xfId="1" applyProtection="1">
      <protection hidden="1"/>
    </xf>
    <xf numFmtId="2" fontId="4" fillId="0" borderId="0" xfId="1" applyNumberFormat="1" applyFont="1" applyAlignment="1" applyProtection="1">
      <alignment horizontal="center" wrapText="1"/>
      <protection hidden="1"/>
    </xf>
    <xf numFmtId="2" fontId="1" fillId="0" borderId="0" xfId="1" applyNumberFormat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165" fontId="1" fillId="0" borderId="0" xfId="6" applyNumberFormat="1" applyFont="1" applyFill="1" applyBorder="1" applyAlignment="1">
      <alignment horizontal="center"/>
    </xf>
    <xf numFmtId="165" fontId="1" fillId="0" borderId="0" xfId="1" applyNumberFormat="1" applyAlignment="1">
      <alignment horizontal="center"/>
    </xf>
    <xf numFmtId="43" fontId="1" fillId="0" borderId="0" xfId="6" applyFont="1" applyFill="1" applyBorder="1" applyAlignment="1">
      <alignment horizontal="right" vertical="center"/>
    </xf>
    <xf numFmtId="0" fontId="2" fillId="0" borderId="0" xfId="1" applyFont="1" applyAlignment="1">
      <alignment horizontal="center"/>
    </xf>
    <xf numFmtId="0" fontId="2" fillId="0" borderId="0" xfId="1" applyFont="1"/>
    <xf numFmtId="164" fontId="1" fillId="0" borderId="0" xfId="1" applyNumberFormat="1"/>
  </cellXfs>
  <cellStyles count="9">
    <cellStyle name="Dezimal 2" xfId="3" xr:uid="{00000000-0005-0000-0000-000000000000}"/>
    <cellStyle name="Komma" xfId="6" builtinId="3"/>
    <cellStyle name="Komma 2" xfId="4" xr:uid="{00000000-0005-0000-0000-000002000000}"/>
    <cellStyle name="Prozent 2" xfId="5" xr:uid="{00000000-0005-0000-0000-000004000000}"/>
    <cellStyle name="Standard" xfId="0" builtinId="0"/>
    <cellStyle name="Standard 2" xfId="1" xr:uid="{00000000-0005-0000-0000-000006000000}"/>
    <cellStyle name="Standard 7" xfId="2" xr:uid="{00000000-0005-0000-0000-000007000000}"/>
    <cellStyle name="Stil 1" xfId="7" xr:uid="{00000000-0005-0000-0000-000008000000}"/>
    <cellStyle name="Stil 2" xfId="8" xr:uid="{00000000-0005-0000-0000-000009000000}"/>
  </cellStyles>
  <dxfs count="0"/>
  <tableStyles count="0" defaultTableStyle="TableStyleMedium2" defaultPivotStyle="PivotStyleLight16"/>
  <colors>
    <mruColors>
      <color rgb="FFF67E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131445</xdr:colOff>
      <xdr:row>0</xdr:row>
      <xdr:rowOff>0</xdr:rowOff>
    </xdr:from>
    <xdr:ext cx="2780483" cy="1550671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2329AB16-EDA9-09B3-726B-E2B45D8715E5}"/>
            </a:ext>
          </a:extLst>
        </xdr:cNvPr>
        <xdr:cNvSpPr txBox="1"/>
      </xdr:nvSpPr>
      <xdr:spPr>
        <a:xfrm>
          <a:off x="12399645" y="0"/>
          <a:ext cx="2780483" cy="1550671"/>
        </a:xfrm>
        <a:prstGeom prst="rect">
          <a:avLst/>
        </a:prstGeom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Berechnen in der Spalte </a:t>
          </a:r>
          <a:r>
            <a:rPr lang="de-CH" sz="1400" b="0" i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Notendurchschnitt</a:t>
          </a:r>
          <a:r>
            <a:rPr lang="de-CH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(Spalte </a:t>
          </a:r>
          <a:r>
            <a:rPr lang="de-CH" sz="1400" b="0" i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de-CH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) für alle Schüler den Notendurchschnitt.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CH" sz="14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b="0" i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Kontrolle R1: 45000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CH" sz="1400" b="0" i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b="0" i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R3=MITTELWERT(E3:Q3) </a:t>
          </a:r>
        </a:p>
        <a:p>
          <a:endParaRPr lang="de-CH" sz="1400" kern="1200">
            <a:solidFill>
              <a:schemeClr val="bg1"/>
            </a:solidFill>
          </a:endParaRPr>
        </a:p>
      </xdr:txBody>
    </xdr:sp>
    <xdr:clientData/>
  </xdr:oneCellAnchor>
  <xdr:oneCellAnchor>
    <xdr:from>
      <xdr:col>27</xdr:col>
      <xdr:colOff>445770</xdr:colOff>
      <xdr:row>1</xdr:row>
      <xdr:rowOff>102869</xdr:rowOff>
    </xdr:from>
    <xdr:ext cx="2780483" cy="1550671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707ABFC5-3A35-40D0-8094-7E56ADA2F076}"/>
            </a:ext>
          </a:extLst>
        </xdr:cNvPr>
        <xdr:cNvSpPr txBox="1"/>
      </xdr:nvSpPr>
      <xdr:spPr>
        <a:xfrm>
          <a:off x="15057120" y="655319"/>
          <a:ext cx="2780483" cy="1550671"/>
        </a:xfrm>
        <a:prstGeom prst="rect">
          <a:avLst/>
        </a:prstGeom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 der Spalte </a:t>
          </a:r>
          <a:r>
            <a:rPr lang="de-CH" sz="1400" b="0" i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Höchste Note</a:t>
          </a:r>
          <a:r>
            <a:rPr lang="de-CH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(Spalte </a:t>
          </a:r>
          <a:r>
            <a:rPr lang="de-CH" sz="1400" b="0" i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de-CH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) soll für jeden Schüler seine </a:t>
          </a:r>
          <a:r>
            <a:rPr lang="de-CH" sz="14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beste</a:t>
          </a:r>
          <a:r>
            <a:rPr lang="de-CH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erzielte Note stehen, die er erreicht hat.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CH" sz="14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Kontrolle S1: 5303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CH" sz="1400" b="0" i="0" kern="12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kern="1200">
              <a:solidFill>
                <a:schemeClr val="bg1"/>
              </a:solidFill>
            </a:rPr>
            <a:t>S3=Max(E3:Q3)</a:t>
          </a:r>
        </a:p>
      </xdr:txBody>
    </xdr:sp>
    <xdr:clientData/>
  </xdr:oneCellAnchor>
  <xdr:oneCellAnchor>
    <xdr:from>
      <xdr:col>24</xdr:col>
      <xdr:colOff>131445</xdr:colOff>
      <xdr:row>3</xdr:row>
      <xdr:rowOff>60959</xdr:rowOff>
    </xdr:from>
    <xdr:ext cx="2780483" cy="2276476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DCA1BA0-CC5E-C179-E6D6-476E345BFBFF}"/>
            </a:ext>
          </a:extLst>
        </xdr:cNvPr>
        <xdr:cNvSpPr txBox="1"/>
      </xdr:nvSpPr>
      <xdr:spPr>
        <a:xfrm>
          <a:off x="12399645" y="1937384"/>
          <a:ext cx="2780483" cy="2276476"/>
        </a:xfrm>
        <a:prstGeom prst="rect">
          <a:avLst/>
        </a:prstGeom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Es gibt Schüler, die in gewissen Fächern keine Note erhalten haben.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 der Spalte </a:t>
          </a:r>
          <a:r>
            <a:rPr lang="de-CH" sz="14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Keine Note </a:t>
          </a:r>
          <a:r>
            <a:rPr lang="de-CH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(Spalte T) soll für jeden Schüler die Anzahl an Fächern angezeigt werden, in denen er keine Note erhalten hat.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CH" sz="14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Kontrolle T1: 108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CH" sz="14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T3=AnzahlLeereZellen(E3:Q3) </a:t>
          </a:r>
          <a:endParaRPr lang="de-CH" sz="1400" kern="1200">
            <a:solidFill>
              <a:schemeClr val="bg1"/>
            </a:solidFill>
          </a:endParaRPr>
        </a:p>
      </xdr:txBody>
    </xdr:sp>
    <xdr:clientData/>
  </xdr:oneCellAnchor>
  <xdr:oneCellAnchor>
    <xdr:from>
      <xdr:col>27</xdr:col>
      <xdr:colOff>415290</xdr:colOff>
      <xdr:row>9</xdr:row>
      <xdr:rowOff>161924</xdr:rowOff>
    </xdr:from>
    <xdr:ext cx="2780483" cy="1571626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25A9B874-3778-22FB-1C80-71A98405226F}"/>
            </a:ext>
          </a:extLst>
        </xdr:cNvPr>
        <xdr:cNvSpPr txBox="1"/>
      </xdr:nvSpPr>
      <xdr:spPr>
        <a:xfrm>
          <a:off x="15026640" y="3124199"/>
          <a:ext cx="2780483" cy="1571626"/>
        </a:xfrm>
        <a:prstGeom prst="rect">
          <a:avLst/>
        </a:prstGeom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 der Spalte Anzahl Noten (Spalte U) soll für jeden Schüler Anzahl Noten angezeigt werden, die er erhalten hat.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CH" sz="14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Kontrolle U1: 2887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CH" sz="1400" b="0" i="0" kern="12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kern="1200">
              <a:solidFill>
                <a:schemeClr val="bg1"/>
              </a:solidFill>
            </a:rPr>
            <a:t>U3=Anzahl(E3:Q3)</a:t>
          </a:r>
        </a:p>
      </xdr:txBody>
    </xdr:sp>
    <xdr:clientData/>
  </xdr:oneCellAnchor>
  <xdr:oneCellAnchor>
    <xdr:from>
      <xdr:col>24</xdr:col>
      <xdr:colOff>131445</xdr:colOff>
      <xdr:row>17</xdr:row>
      <xdr:rowOff>175258</xdr:rowOff>
    </xdr:from>
    <xdr:ext cx="2780483" cy="2133601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2BE5F1EA-8ECD-E3DF-A5EA-514775E0AA3C}"/>
            </a:ext>
          </a:extLst>
        </xdr:cNvPr>
        <xdr:cNvSpPr txBox="1"/>
      </xdr:nvSpPr>
      <xdr:spPr>
        <a:xfrm>
          <a:off x="12399645" y="4585333"/>
          <a:ext cx="2780483" cy="2133601"/>
        </a:xfrm>
        <a:prstGeom prst="rect">
          <a:avLst/>
        </a:prstGeom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 der Spalte </a:t>
          </a:r>
          <a:r>
            <a:rPr lang="de-CH" sz="14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Ungenügende Noten </a:t>
          </a:r>
          <a:r>
            <a:rPr lang="de-CH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(Spalte V) soll für jeden Schüler die Anzahl der ungenügenden Noten angezeigt werden.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Eine Note ist ungenügend, wenn Sie </a:t>
          </a:r>
          <a:r>
            <a:rPr lang="de-CH" sz="14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kleiner</a:t>
          </a:r>
          <a:r>
            <a:rPr lang="de-CH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als die Zahl 4 ist.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CH" sz="14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Kontrolle V1: 3518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CH" sz="14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V3= ZÄHLENWENN(E3:Q3;"&lt;4") /</a:t>
          </a:r>
          <a:endParaRPr lang="de-CH" sz="1400" kern="1200">
            <a:solidFill>
              <a:schemeClr val="bg1"/>
            </a:solidFill>
          </a:endParaRPr>
        </a:p>
      </xdr:txBody>
    </xdr:sp>
    <xdr:clientData/>
  </xdr:oneCellAnchor>
  <xdr:oneCellAnchor>
    <xdr:from>
      <xdr:col>27</xdr:col>
      <xdr:colOff>396240</xdr:colOff>
      <xdr:row>23</xdr:row>
      <xdr:rowOff>106679</xdr:rowOff>
    </xdr:from>
    <xdr:ext cx="2871923" cy="1531622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D6DB861A-C4A7-7924-0535-2DD83BB1859D}"/>
            </a:ext>
          </a:extLst>
        </xdr:cNvPr>
        <xdr:cNvSpPr txBox="1"/>
      </xdr:nvSpPr>
      <xdr:spPr>
        <a:xfrm>
          <a:off x="15007590" y="5602604"/>
          <a:ext cx="2871923" cy="1531622"/>
        </a:xfrm>
        <a:prstGeom prst="rect">
          <a:avLst/>
        </a:prstGeom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 der Spalte </a:t>
          </a:r>
          <a:r>
            <a:rPr lang="de-CH" sz="14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Genügende Noten </a:t>
          </a:r>
          <a:r>
            <a:rPr lang="de-CH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(Spalte W) soll für jeden Schüler die Anzahl der genügenden Noten angezeigt werden.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CH" sz="14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Kontrolle W1: 9353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CH" sz="14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W3= ZÄHLENWENN(E3:Q3;"&gt;=4") </a:t>
          </a:r>
          <a:endParaRPr lang="de-CH" sz="1400" kern="1200">
            <a:solidFill>
              <a:schemeClr val="bg1"/>
            </a:solidFill>
          </a:endParaRPr>
        </a:p>
      </xdr:txBody>
    </xdr:sp>
    <xdr:clientData/>
  </xdr:oneCellAnchor>
  <xdr:oneCellAnchor>
    <xdr:from>
      <xdr:col>24</xdr:col>
      <xdr:colOff>131445</xdr:colOff>
      <xdr:row>33</xdr:row>
      <xdr:rowOff>118109</xdr:rowOff>
    </xdr:from>
    <xdr:ext cx="5183505" cy="1996442"/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86133D4E-34B0-20E0-84B8-F8D8232F70C6}"/>
            </a:ext>
          </a:extLst>
        </xdr:cNvPr>
        <xdr:cNvSpPr txBox="1"/>
      </xdr:nvSpPr>
      <xdr:spPr>
        <a:xfrm>
          <a:off x="12399645" y="7423784"/>
          <a:ext cx="5183505" cy="1996442"/>
        </a:xfrm>
        <a:prstGeom prst="rect">
          <a:avLst/>
        </a:prstGeom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 der Schule gibt es die drei folgenden Hauptfächer: Mathematik, Deutsch und Französisch.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 der Spalte Hauptfächer genügend (Spalte X) soll der Text </a:t>
          </a:r>
          <a:r>
            <a:rPr lang="de-CH" sz="14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ja</a:t>
          </a:r>
          <a:r>
            <a:rPr lang="de-CH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stehen, wenn der Schüler in allen drei Hauptfächern eine genügende Note erzielt hat.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Ansonsten soll in der Zelle das Wort </a:t>
          </a:r>
          <a:r>
            <a:rPr lang="de-CH" sz="14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nein</a:t>
          </a:r>
          <a:r>
            <a:rPr lang="de-CH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stehen.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CH" sz="14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Kontrolle X1: 6000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CH" sz="14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X3=WENN(UND(E3&gt;=4;J3&gt;=4;K3&gt;=4);"ja";"nein") </a:t>
          </a:r>
          <a:endParaRPr lang="de-CH" sz="1400" kern="1200">
            <a:solidFill>
              <a:schemeClr val="bg1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167640</xdr:colOff>
      <xdr:row>19</xdr:row>
      <xdr:rowOff>47625</xdr:rowOff>
    </xdr:from>
    <xdr:ext cx="6376035" cy="255270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3FEA5BB9-1B59-48BC-8265-F5877CE9FBCC}"/>
            </a:ext>
          </a:extLst>
        </xdr:cNvPr>
        <xdr:cNvSpPr txBox="1"/>
      </xdr:nvSpPr>
      <xdr:spPr>
        <a:xfrm>
          <a:off x="6616065" y="4819650"/>
          <a:ext cx="6376035" cy="2552700"/>
        </a:xfrm>
        <a:prstGeom prst="rect">
          <a:avLst/>
        </a:prstGeom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Die Schule besteht aus 16 Schulklassen, gemäss den Klassenbezeichnungen in der Spalte </a:t>
          </a:r>
          <a:r>
            <a:rPr lang="de-CH" sz="1600" b="0" i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(</a:t>
          </a:r>
          <a:r>
            <a:rPr lang="de-CH" sz="1600" b="0" i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Klassenbezeichnung</a:t>
          </a:r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).</a:t>
          </a:r>
        </a:p>
        <a:p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Berechnen Sie aufgrund der Spalte </a:t>
          </a:r>
          <a:r>
            <a:rPr lang="de-CH" sz="1600" b="0" i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(</a:t>
          </a:r>
          <a:r>
            <a:rPr lang="de-CH" sz="1600" b="0" i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Notendurchschnitt</a:t>
          </a:r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) den Durchschnitt </a:t>
          </a:r>
          <a:r>
            <a:rPr lang="de-CH" sz="16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jeder</a:t>
          </a:r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Klasse.</a:t>
          </a:r>
        </a:p>
        <a:p>
          <a:endParaRPr lang="de-CH" sz="1600" b="1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Wie viele Schulklassen haben einen Notenschnitt von 4.6 (auf eine Dezimalstelle gerundet)?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Lösung: 4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=RUNDEN(MITTELWERTWENN($A$3:$A$320;T3;$R$3:$R$320);1)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Bedingte Formatierung: gleich 4.6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CH" sz="14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CH" sz="14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12</xdr:col>
      <xdr:colOff>190500</xdr:colOff>
      <xdr:row>34</xdr:row>
      <xdr:rowOff>51434</xdr:rowOff>
    </xdr:from>
    <xdr:ext cx="8591550" cy="2263141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50109060-0FCF-92E1-A9AA-24AF76E4C15D}"/>
            </a:ext>
          </a:extLst>
        </xdr:cNvPr>
        <xdr:cNvSpPr txBox="1"/>
      </xdr:nvSpPr>
      <xdr:spPr>
        <a:xfrm>
          <a:off x="6638925" y="7538084"/>
          <a:ext cx="8591550" cy="2263141"/>
        </a:xfrm>
        <a:prstGeom prst="rect">
          <a:avLst/>
        </a:prstGeom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Welche Aussagen sind korrekt (immer auf eine Dezimalstelle genau)?</a:t>
          </a:r>
        </a:p>
        <a:p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 Im Sport erzielten die Knaben einen Klassenschnitt von 4.7.</a:t>
          </a:r>
        </a:p>
        <a:p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de-CH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Die Frauen haben im Fach Deutsch einen Klassenschnitt von 5.1.</a:t>
          </a:r>
        </a:p>
        <a:p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de-CH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Der Klassenschnitt der Mädchen ist im Fach Informatik 0.5 Punkte höher als jener der Knaben.</a:t>
          </a:r>
        </a:p>
        <a:p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de-CH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Die Knaben haben im Fach Mathematik einen Klassenschnitt von 4.5.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Lösung: A,</a:t>
          </a:r>
          <a:r>
            <a:rPr lang="de-CH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C</a:t>
          </a:r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X3: =MITTELWERTWENN($D$3:$D$320;W3;$R$3:$R$320)</a:t>
          </a:r>
          <a:endParaRPr lang="de-CH" sz="14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CH" sz="14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BY320"/>
  <sheetViews>
    <sheetView topLeftCell="A2" zoomScaleNormal="100" workbookViewId="0">
      <selection activeCell="W1" sqref="W1"/>
    </sheetView>
  </sheetViews>
  <sheetFormatPr baseColWidth="10" defaultColWidth="11.42578125" defaultRowHeight="12.75" x14ac:dyDescent="0.2"/>
  <cols>
    <col min="1" max="1" width="10.140625" style="25" customWidth="1"/>
    <col min="2" max="2" width="12.7109375" style="25" bestFit="1" customWidth="1"/>
    <col min="3" max="3" width="11.7109375" style="25" bestFit="1" customWidth="1"/>
    <col min="4" max="4" width="5.140625" style="26" customWidth="1"/>
    <col min="5" max="17" width="6.42578125" style="27" customWidth="1"/>
    <col min="18" max="20" width="7.5703125" style="26" customWidth="1"/>
    <col min="21" max="21" width="7.5703125" style="40" customWidth="1"/>
    <col min="22" max="22" width="7.5703125" style="25" customWidth="1"/>
    <col min="23" max="23" width="8.42578125" style="25" bestFit="1" customWidth="1"/>
    <col min="24" max="24" width="7.5703125" style="25" customWidth="1"/>
    <col min="25" max="51" width="11.42578125" style="1"/>
    <col min="52" max="52" width="11.42578125" style="1" customWidth="1"/>
    <col min="53" max="58" width="7" style="1" hidden="1" customWidth="1"/>
    <col min="59" max="64" width="2" style="1" hidden="1" customWidth="1"/>
    <col min="65" max="65" width="8.42578125" style="1" hidden="1" customWidth="1"/>
    <col min="66" max="66" width="4.5703125" style="1" hidden="1" customWidth="1"/>
    <col min="67" max="67" width="11.42578125" style="1" hidden="1" customWidth="1"/>
    <col min="68" max="75" width="0" style="1" hidden="1" customWidth="1"/>
    <col min="76" max="77" width="11.42578125" style="1" hidden="1" customWidth="1"/>
    <col min="78" max="78" width="0" style="1" hidden="1" customWidth="1"/>
    <col min="79" max="16384" width="11.42578125" style="1"/>
  </cols>
  <sheetData>
    <row r="1" spans="1:66" s="42" customFormat="1" ht="44.25" customHeight="1" x14ac:dyDescent="0.45">
      <c r="A1" s="41" t="s">
        <v>507</v>
      </c>
      <c r="D1" s="23"/>
      <c r="E1" s="43" t="s">
        <v>509</v>
      </c>
      <c r="F1" s="44"/>
      <c r="G1" s="44"/>
      <c r="H1" s="44"/>
      <c r="I1" s="44"/>
      <c r="J1" s="43" t="s">
        <v>509</v>
      </c>
      <c r="K1" s="43" t="s">
        <v>509</v>
      </c>
      <c r="L1" s="44"/>
      <c r="M1" s="44"/>
      <c r="N1" s="44"/>
      <c r="O1" s="44"/>
      <c r="P1" s="44"/>
      <c r="Q1" s="44"/>
      <c r="R1" s="23">
        <f>A_1</f>
        <v>4500</v>
      </c>
      <c r="S1" s="23">
        <f>B_1</f>
        <v>5303</v>
      </c>
      <c r="T1" s="23">
        <f>C_1</f>
        <v>108</v>
      </c>
      <c r="U1" s="24">
        <f>D_1</f>
        <v>2887</v>
      </c>
      <c r="V1" s="23">
        <f>E_1</f>
        <v>3518</v>
      </c>
      <c r="W1" s="23">
        <f>F_1</f>
        <v>9353</v>
      </c>
      <c r="X1" s="23">
        <f>G_1</f>
        <v>6000</v>
      </c>
      <c r="BA1" s="45">
        <f>ROUND(AVERAGE(R3:R320),3)</f>
        <v>4.5060000000000002</v>
      </c>
      <c r="BB1" s="45">
        <f>ROUND(AVERAGE(S3:S320),3)</f>
        <v>5.8029999999999999</v>
      </c>
      <c r="BC1" s="45">
        <f>ROUND(AVERAGE(T3:T320),3)</f>
        <v>0.113</v>
      </c>
      <c r="BD1" s="45">
        <f>ROUND(AVERAGE(U3:U320),3)</f>
        <v>12.887</v>
      </c>
      <c r="BE1" s="45">
        <f t="shared" ref="BE1:BF1" si="0">ROUND(AVERAGE(V3:V320),3)</f>
        <v>3.528</v>
      </c>
      <c r="BF1" s="45">
        <f t="shared" si="0"/>
        <v>9.3580000000000005</v>
      </c>
      <c r="BG1" s="45">
        <f>COUNTIF(X3:X320,"ja")</f>
        <v>67</v>
      </c>
      <c r="BH1" s="45">
        <f>IFERROR(BA1*1000-6,1)</f>
        <v>4500</v>
      </c>
      <c r="BI1" s="45">
        <f>IFERROR(BB1*1000-500,1)</f>
        <v>5303</v>
      </c>
      <c r="BJ1" s="45">
        <f>IFERROR(BC1*1000-5,1)</f>
        <v>108</v>
      </c>
      <c r="BK1" s="45">
        <f>IFERROR(BD1*1000-10000,1)</f>
        <v>2887</v>
      </c>
      <c r="BL1" s="45">
        <f>IFERROR(BE1*1000-10,1)</f>
        <v>3518</v>
      </c>
      <c r="BM1" s="45">
        <f>IFERROR(BF1*1000-5,1)</f>
        <v>9353</v>
      </c>
      <c r="BN1" s="45">
        <f>IF((BG1*100-700)&lt;0,1,BG1*100-700)</f>
        <v>6000</v>
      </c>
    </row>
    <row r="2" spans="1:66" ht="78" thickBot="1" x14ac:dyDescent="0.25">
      <c r="A2" s="28" t="s">
        <v>489</v>
      </c>
      <c r="B2" s="29" t="s">
        <v>0</v>
      </c>
      <c r="C2" s="29" t="s">
        <v>10</v>
      </c>
      <c r="D2" s="30" t="s">
        <v>63</v>
      </c>
      <c r="E2" s="31" t="s">
        <v>5</v>
      </c>
      <c r="F2" s="32" t="s">
        <v>482</v>
      </c>
      <c r="G2" s="32" t="s">
        <v>480</v>
      </c>
      <c r="H2" s="32" t="s">
        <v>481</v>
      </c>
      <c r="I2" s="32" t="s">
        <v>6</v>
      </c>
      <c r="J2" s="32" t="s">
        <v>1</v>
      </c>
      <c r="K2" s="32" t="s">
        <v>2</v>
      </c>
      <c r="L2" s="32" t="s">
        <v>3</v>
      </c>
      <c r="M2" s="32" t="s">
        <v>4</v>
      </c>
      <c r="N2" s="32" t="s">
        <v>7</v>
      </c>
      <c r="O2" s="32" t="s">
        <v>8</v>
      </c>
      <c r="P2" s="32" t="s">
        <v>479</v>
      </c>
      <c r="Q2" s="32" t="s">
        <v>9</v>
      </c>
      <c r="R2" s="33" t="s">
        <v>351</v>
      </c>
      <c r="S2" s="28" t="s">
        <v>486</v>
      </c>
      <c r="T2" s="28" t="s">
        <v>487</v>
      </c>
      <c r="U2" s="34" t="s">
        <v>483</v>
      </c>
      <c r="V2" s="28" t="s">
        <v>484</v>
      </c>
      <c r="W2" s="28" t="s">
        <v>485</v>
      </c>
      <c r="X2" s="28" t="s">
        <v>488</v>
      </c>
    </row>
    <row r="3" spans="1:66" ht="24.75" customHeight="1" thickTop="1" x14ac:dyDescent="0.25">
      <c r="A3" s="25" t="s">
        <v>499</v>
      </c>
      <c r="B3" s="25" t="s">
        <v>36</v>
      </c>
      <c r="C3" s="25" t="s">
        <v>467</v>
      </c>
      <c r="D3" s="35" t="s">
        <v>64</v>
      </c>
      <c r="E3" s="36">
        <v>3.25</v>
      </c>
      <c r="F3" s="36"/>
      <c r="G3" s="36">
        <v>4.25</v>
      </c>
      <c r="H3" s="36">
        <v>4.25</v>
      </c>
      <c r="I3" s="36">
        <v>3.75</v>
      </c>
      <c r="J3" s="36">
        <v>3.75</v>
      </c>
      <c r="K3" s="36">
        <v>4.25</v>
      </c>
      <c r="L3" s="36">
        <v>3.5</v>
      </c>
      <c r="M3" s="36">
        <v>4</v>
      </c>
      <c r="N3" s="36">
        <v>5.5</v>
      </c>
      <c r="O3" s="36">
        <v>4.25</v>
      </c>
      <c r="P3" s="36">
        <v>5.25</v>
      </c>
      <c r="Q3" s="36">
        <v>5.75</v>
      </c>
      <c r="R3" s="37">
        <f>AVERAGE(E3:Q3)</f>
        <v>4.3125</v>
      </c>
      <c r="S3" s="38">
        <f>MAX(E3:Q3)</f>
        <v>5.75</v>
      </c>
      <c r="T3" s="38">
        <f>COUNTBLANK(E3:Q3)</f>
        <v>1</v>
      </c>
      <c r="U3" s="38">
        <f>COUNT(E3:Q3)</f>
        <v>12</v>
      </c>
      <c r="V3" s="38">
        <f>COUNTIF(E3:Q3,"&lt;4")</f>
        <v>4</v>
      </c>
      <c r="W3" s="38">
        <f>COUNTIF(E3:Q3,"&gt;=4")</f>
        <v>8</v>
      </c>
      <c r="X3" s="38" t="str">
        <f>IF(AND(E3&gt;=4,J3&gt;=4,K3&gt;=4),"ja","")</f>
        <v/>
      </c>
      <c r="Y3" s="9"/>
      <c r="Z3" s="9"/>
      <c r="AA3" s="9"/>
    </row>
    <row r="4" spans="1:66" ht="15" x14ac:dyDescent="0.25">
      <c r="A4" s="25" t="s">
        <v>506</v>
      </c>
      <c r="B4" s="25" t="s">
        <v>36</v>
      </c>
      <c r="C4" s="25" t="s">
        <v>508</v>
      </c>
      <c r="D4" s="35" t="s">
        <v>64</v>
      </c>
      <c r="E4" s="36">
        <v>6</v>
      </c>
      <c r="F4" s="36">
        <v>4.75</v>
      </c>
      <c r="G4" s="36">
        <v>3.75</v>
      </c>
      <c r="H4" s="36">
        <v>5.75</v>
      </c>
      <c r="I4" s="36">
        <v>4.5</v>
      </c>
      <c r="J4" s="36">
        <v>3.25</v>
      </c>
      <c r="K4" s="36">
        <v>5.75</v>
      </c>
      <c r="L4" s="36">
        <v>3</v>
      </c>
      <c r="M4" s="36">
        <v>4.5</v>
      </c>
      <c r="N4" s="36">
        <v>2.5</v>
      </c>
      <c r="O4" s="36">
        <v>2.75</v>
      </c>
      <c r="P4" s="36">
        <v>5.25</v>
      </c>
      <c r="Q4" s="36">
        <v>3.25</v>
      </c>
      <c r="R4" s="37">
        <f t="shared" ref="R4:R67" si="1">AVERAGE(E4:Q4)</f>
        <v>4.2307692307692308</v>
      </c>
      <c r="S4" s="38">
        <f t="shared" ref="S4:S67" si="2">MAX(E4:Q4)</f>
        <v>6</v>
      </c>
      <c r="T4" s="38">
        <f t="shared" ref="T4:T67" si="3">COUNTBLANK(E4:Q4)</f>
        <v>0</v>
      </c>
      <c r="U4" s="38">
        <f t="shared" ref="U4:U67" si="4">COUNT(E4:Q4)</f>
        <v>13</v>
      </c>
      <c r="V4" s="38">
        <f t="shared" ref="V4:V67" si="5">COUNTIF(E4:Q4,"&lt;4")</f>
        <v>6</v>
      </c>
      <c r="W4" s="38">
        <f t="shared" ref="W4:W67" si="6">COUNTIF(E4:Q4,"&gt;=4")</f>
        <v>7</v>
      </c>
      <c r="X4" s="38" t="str">
        <f t="shared" ref="X4:X67" si="7">IF(AND(E4&gt;=4,J4&gt;=4,K4&gt;=4),"ja","")</f>
        <v/>
      </c>
      <c r="Y4" s="9"/>
      <c r="Z4" s="9"/>
      <c r="AA4" s="9"/>
    </row>
    <row r="5" spans="1:66" ht="15" x14ac:dyDescent="0.25">
      <c r="A5" s="25" t="s">
        <v>497</v>
      </c>
      <c r="B5" s="39" t="s">
        <v>353</v>
      </c>
      <c r="C5" s="25" t="s">
        <v>294</v>
      </c>
      <c r="D5" s="35" t="s">
        <v>64</v>
      </c>
      <c r="E5" s="36">
        <v>3.75</v>
      </c>
      <c r="F5" s="36">
        <v>3.5</v>
      </c>
      <c r="G5" s="36">
        <v>2.75</v>
      </c>
      <c r="H5" s="36">
        <v>5.75</v>
      </c>
      <c r="I5" s="36">
        <v>4</v>
      </c>
      <c r="J5" s="36">
        <v>4.25</v>
      </c>
      <c r="K5" s="36">
        <v>4.5</v>
      </c>
      <c r="L5" s="36">
        <v>5</v>
      </c>
      <c r="M5" s="36">
        <v>5.25</v>
      </c>
      <c r="N5" s="36">
        <v>4.25</v>
      </c>
      <c r="O5" s="36">
        <v>5.75</v>
      </c>
      <c r="P5" s="36">
        <v>5</v>
      </c>
      <c r="Q5" s="36">
        <v>4</v>
      </c>
      <c r="R5" s="37">
        <f t="shared" si="1"/>
        <v>4.4423076923076925</v>
      </c>
      <c r="S5" s="38">
        <f t="shared" si="2"/>
        <v>5.75</v>
      </c>
      <c r="T5" s="38">
        <f t="shared" si="3"/>
        <v>0</v>
      </c>
      <c r="U5" s="38">
        <f t="shared" si="4"/>
        <v>13</v>
      </c>
      <c r="V5" s="38">
        <f t="shared" si="5"/>
        <v>3</v>
      </c>
      <c r="W5" s="38">
        <f t="shared" si="6"/>
        <v>10</v>
      </c>
      <c r="X5" s="38" t="str">
        <f t="shared" si="7"/>
        <v/>
      </c>
      <c r="Y5" s="9"/>
      <c r="Z5" s="9"/>
      <c r="AA5" s="9"/>
    </row>
    <row r="6" spans="1:66" ht="15" x14ac:dyDescent="0.25">
      <c r="A6" s="25" t="s">
        <v>502</v>
      </c>
      <c r="B6" s="39" t="s">
        <v>352</v>
      </c>
      <c r="C6" s="25" t="s">
        <v>111</v>
      </c>
      <c r="D6" s="35" t="s">
        <v>65</v>
      </c>
      <c r="E6" s="36">
        <v>3.5</v>
      </c>
      <c r="F6" s="36">
        <v>3</v>
      </c>
      <c r="G6" s="36">
        <v>4.5</v>
      </c>
      <c r="H6" s="36">
        <v>4</v>
      </c>
      <c r="I6" s="36">
        <v>4.25</v>
      </c>
      <c r="J6" s="36">
        <v>5.5</v>
      </c>
      <c r="K6" s="36">
        <v>5.25</v>
      </c>
      <c r="L6" s="36">
        <v>4.5</v>
      </c>
      <c r="M6" s="36">
        <v>4</v>
      </c>
      <c r="N6" s="36">
        <v>4.5</v>
      </c>
      <c r="O6" s="36">
        <v>4</v>
      </c>
      <c r="P6" s="36">
        <v>5.25</v>
      </c>
      <c r="Q6" s="36">
        <v>4.5</v>
      </c>
      <c r="R6" s="37">
        <f t="shared" si="1"/>
        <v>4.365384615384615</v>
      </c>
      <c r="S6" s="38">
        <f t="shared" si="2"/>
        <v>5.5</v>
      </c>
      <c r="T6" s="38">
        <f t="shared" si="3"/>
        <v>0</v>
      </c>
      <c r="U6" s="38">
        <f t="shared" si="4"/>
        <v>13</v>
      </c>
      <c r="V6" s="38">
        <f t="shared" si="5"/>
        <v>2</v>
      </c>
      <c r="W6" s="38">
        <f t="shared" si="6"/>
        <v>11</v>
      </c>
      <c r="X6" s="38" t="str">
        <f t="shared" si="7"/>
        <v/>
      </c>
      <c r="Y6" s="9"/>
      <c r="Z6" s="9"/>
      <c r="AA6" s="9"/>
    </row>
    <row r="7" spans="1:66" ht="15" x14ac:dyDescent="0.25">
      <c r="A7" s="25" t="s">
        <v>498</v>
      </c>
      <c r="B7" s="25" t="s">
        <v>37</v>
      </c>
      <c r="C7" s="25" t="s">
        <v>12</v>
      </c>
      <c r="D7" s="35" t="s">
        <v>64</v>
      </c>
      <c r="E7" s="36">
        <v>2.75</v>
      </c>
      <c r="F7" s="36">
        <v>5.25</v>
      </c>
      <c r="G7" s="36">
        <v>2.5</v>
      </c>
      <c r="H7" s="36">
        <v>5.75</v>
      </c>
      <c r="I7" s="36">
        <v>6</v>
      </c>
      <c r="J7" s="36">
        <v>3</v>
      </c>
      <c r="K7" s="36">
        <v>4.25</v>
      </c>
      <c r="L7" s="36">
        <v>2.5</v>
      </c>
      <c r="M7" s="36">
        <v>5.5</v>
      </c>
      <c r="N7" s="36">
        <v>5.75</v>
      </c>
      <c r="O7" s="36">
        <v>3.75</v>
      </c>
      <c r="P7" s="36">
        <v>3.75</v>
      </c>
      <c r="Q7" s="36">
        <v>4.25</v>
      </c>
      <c r="R7" s="37">
        <f t="shared" si="1"/>
        <v>4.2307692307692308</v>
      </c>
      <c r="S7" s="38">
        <f t="shared" si="2"/>
        <v>6</v>
      </c>
      <c r="T7" s="38">
        <f t="shared" si="3"/>
        <v>0</v>
      </c>
      <c r="U7" s="38">
        <f t="shared" si="4"/>
        <v>13</v>
      </c>
      <c r="V7" s="38">
        <f t="shared" si="5"/>
        <v>6</v>
      </c>
      <c r="W7" s="38">
        <f t="shared" si="6"/>
        <v>7</v>
      </c>
      <c r="X7" s="38" t="str">
        <f t="shared" si="7"/>
        <v/>
      </c>
      <c r="Y7" s="9"/>
      <c r="Z7" s="9"/>
      <c r="AA7" s="9"/>
    </row>
    <row r="8" spans="1:66" ht="15" x14ac:dyDescent="0.25">
      <c r="A8" s="25" t="s">
        <v>500</v>
      </c>
      <c r="B8" s="25" t="s">
        <v>37</v>
      </c>
      <c r="C8" s="25" t="s">
        <v>464</v>
      </c>
      <c r="D8" s="35" t="s">
        <v>64</v>
      </c>
      <c r="E8" s="36">
        <v>3.25</v>
      </c>
      <c r="F8" s="36">
        <v>5.25</v>
      </c>
      <c r="G8" s="36">
        <v>2.75</v>
      </c>
      <c r="H8" s="36">
        <v>3.25</v>
      </c>
      <c r="I8" s="36">
        <v>5.75</v>
      </c>
      <c r="J8" s="36">
        <v>4.75</v>
      </c>
      <c r="K8" s="36">
        <v>5.5</v>
      </c>
      <c r="L8" s="36">
        <v>4.25</v>
      </c>
      <c r="M8" s="36">
        <v>4</v>
      </c>
      <c r="N8" s="36">
        <v>5.25</v>
      </c>
      <c r="O8" s="36">
        <v>3.25</v>
      </c>
      <c r="P8" s="36">
        <v>5.25</v>
      </c>
      <c r="Q8" s="36">
        <v>4.25</v>
      </c>
      <c r="R8" s="37">
        <f t="shared" si="1"/>
        <v>4.365384615384615</v>
      </c>
      <c r="S8" s="38">
        <f t="shared" si="2"/>
        <v>5.75</v>
      </c>
      <c r="T8" s="38">
        <f t="shared" si="3"/>
        <v>0</v>
      </c>
      <c r="U8" s="38">
        <f t="shared" si="4"/>
        <v>13</v>
      </c>
      <c r="V8" s="38">
        <f t="shared" si="5"/>
        <v>4</v>
      </c>
      <c r="W8" s="38">
        <f t="shared" si="6"/>
        <v>9</v>
      </c>
      <c r="X8" s="38" t="str">
        <f t="shared" si="7"/>
        <v/>
      </c>
      <c r="Y8" s="9"/>
      <c r="Z8" s="9"/>
      <c r="AA8" s="9"/>
    </row>
    <row r="9" spans="1:66" ht="15" x14ac:dyDescent="0.25">
      <c r="A9" s="25" t="s">
        <v>502</v>
      </c>
      <c r="B9" s="39" t="s">
        <v>354</v>
      </c>
      <c r="C9" s="25" t="s">
        <v>296</v>
      </c>
      <c r="D9" s="35" t="s">
        <v>65</v>
      </c>
      <c r="E9" s="36">
        <v>3.75</v>
      </c>
      <c r="F9" s="36">
        <v>3.75</v>
      </c>
      <c r="G9" s="36">
        <v>3</v>
      </c>
      <c r="H9" s="36">
        <v>4.25</v>
      </c>
      <c r="I9" s="36">
        <v>4.75</v>
      </c>
      <c r="J9" s="36">
        <v>3.5</v>
      </c>
      <c r="K9" s="36">
        <v>5.25</v>
      </c>
      <c r="L9" s="36">
        <v>3.75</v>
      </c>
      <c r="M9" s="36">
        <v>3</v>
      </c>
      <c r="N9" s="36">
        <v>5.5</v>
      </c>
      <c r="O9" s="36">
        <v>4.25</v>
      </c>
      <c r="P9" s="36">
        <v>4.25</v>
      </c>
      <c r="Q9" s="36">
        <v>5.5</v>
      </c>
      <c r="R9" s="37">
        <f t="shared" si="1"/>
        <v>4.1923076923076925</v>
      </c>
      <c r="S9" s="38">
        <f t="shared" si="2"/>
        <v>5.5</v>
      </c>
      <c r="T9" s="38">
        <f t="shared" si="3"/>
        <v>0</v>
      </c>
      <c r="U9" s="38">
        <f t="shared" si="4"/>
        <v>13</v>
      </c>
      <c r="V9" s="38">
        <f t="shared" si="5"/>
        <v>6</v>
      </c>
      <c r="W9" s="38">
        <f t="shared" si="6"/>
        <v>7</v>
      </c>
      <c r="X9" s="38" t="str">
        <f t="shared" si="7"/>
        <v/>
      </c>
      <c r="Y9" s="9"/>
      <c r="Z9" s="9"/>
      <c r="AA9" s="9"/>
    </row>
    <row r="10" spans="1:66" ht="15" x14ac:dyDescent="0.25">
      <c r="A10" s="25" t="s">
        <v>491</v>
      </c>
      <c r="B10" s="25" t="s">
        <v>66</v>
      </c>
      <c r="C10" s="25" t="s">
        <v>67</v>
      </c>
      <c r="D10" s="35" t="s">
        <v>64</v>
      </c>
      <c r="E10" s="36">
        <v>5.5</v>
      </c>
      <c r="F10" s="36">
        <v>4</v>
      </c>
      <c r="G10" s="36">
        <v>5.25</v>
      </c>
      <c r="H10" s="36">
        <v>4</v>
      </c>
      <c r="I10" s="36">
        <v>5</v>
      </c>
      <c r="J10" s="36">
        <v>6</v>
      </c>
      <c r="K10" s="36">
        <v>5</v>
      </c>
      <c r="L10" s="36">
        <v>5</v>
      </c>
      <c r="M10" s="36">
        <v>5</v>
      </c>
      <c r="N10" s="36">
        <v>5</v>
      </c>
      <c r="O10" s="36">
        <v>4</v>
      </c>
      <c r="P10" s="36">
        <v>5.75</v>
      </c>
      <c r="Q10" s="36">
        <v>4.75</v>
      </c>
      <c r="R10" s="37">
        <f t="shared" si="1"/>
        <v>4.9423076923076925</v>
      </c>
      <c r="S10" s="38">
        <f t="shared" si="2"/>
        <v>6</v>
      </c>
      <c r="T10" s="38">
        <f t="shared" si="3"/>
        <v>0</v>
      </c>
      <c r="U10" s="38">
        <f t="shared" si="4"/>
        <v>13</v>
      </c>
      <c r="V10" s="38">
        <f t="shared" si="5"/>
        <v>0</v>
      </c>
      <c r="W10" s="38">
        <f t="shared" si="6"/>
        <v>13</v>
      </c>
      <c r="X10" s="38" t="str">
        <f t="shared" si="7"/>
        <v>ja</v>
      </c>
      <c r="Y10" s="9"/>
      <c r="Z10" s="9"/>
      <c r="AA10" s="9"/>
    </row>
    <row r="11" spans="1:66" ht="15" x14ac:dyDescent="0.25">
      <c r="A11" s="25" t="s">
        <v>491</v>
      </c>
      <c r="B11" s="25" t="s">
        <v>66</v>
      </c>
      <c r="C11" s="25" t="s">
        <v>465</v>
      </c>
      <c r="D11" s="35" t="s">
        <v>64</v>
      </c>
      <c r="E11" s="36">
        <v>3.25</v>
      </c>
      <c r="F11" s="36">
        <v>4.75</v>
      </c>
      <c r="G11" s="36">
        <v>5.75</v>
      </c>
      <c r="H11" s="36">
        <v>4.25</v>
      </c>
      <c r="I11" s="36">
        <v>3.5</v>
      </c>
      <c r="J11" s="36">
        <v>4.5</v>
      </c>
      <c r="K11" s="36">
        <v>3.5</v>
      </c>
      <c r="L11" s="36">
        <v>6</v>
      </c>
      <c r="M11" s="36">
        <v>4.75</v>
      </c>
      <c r="N11" s="36">
        <v>4.75</v>
      </c>
      <c r="O11" s="36">
        <v>4.25</v>
      </c>
      <c r="P11" s="36">
        <v>4.25</v>
      </c>
      <c r="Q11" s="36">
        <v>4</v>
      </c>
      <c r="R11" s="37">
        <f t="shared" si="1"/>
        <v>4.4230769230769234</v>
      </c>
      <c r="S11" s="38">
        <f t="shared" si="2"/>
        <v>6</v>
      </c>
      <c r="T11" s="38">
        <f t="shared" si="3"/>
        <v>0</v>
      </c>
      <c r="U11" s="38">
        <f t="shared" si="4"/>
        <v>13</v>
      </c>
      <c r="V11" s="38">
        <f t="shared" si="5"/>
        <v>3</v>
      </c>
      <c r="W11" s="38">
        <f t="shared" si="6"/>
        <v>10</v>
      </c>
      <c r="X11" s="38" t="str">
        <f t="shared" si="7"/>
        <v/>
      </c>
      <c r="Y11" s="9"/>
      <c r="Z11" s="9"/>
      <c r="AA11" s="9"/>
    </row>
    <row r="12" spans="1:66" ht="15" x14ac:dyDescent="0.25">
      <c r="A12" s="25" t="s">
        <v>503</v>
      </c>
      <c r="B12" s="25" t="s">
        <v>66</v>
      </c>
      <c r="C12" s="25" t="s">
        <v>68</v>
      </c>
      <c r="D12" s="35" t="s">
        <v>65</v>
      </c>
      <c r="E12" s="36">
        <v>4.5</v>
      </c>
      <c r="F12" s="36">
        <v>4.25</v>
      </c>
      <c r="G12" s="36">
        <v>4.75</v>
      </c>
      <c r="H12" s="36">
        <v>3</v>
      </c>
      <c r="I12" s="36">
        <v>5</v>
      </c>
      <c r="J12" s="36">
        <v>4</v>
      </c>
      <c r="K12" s="36">
        <v>4.25</v>
      </c>
      <c r="L12" s="36">
        <v>4.5</v>
      </c>
      <c r="M12" s="36">
        <v>5.25</v>
      </c>
      <c r="N12" s="36">
        <v>5</v>
      </c>
      <c r="O12" s="36"/>
      <c r="P12" s="36">
        <v>5.25</v>
      </c>
      <c r="Q12" s="36">
        <v>5</v>
      </c>
      <c r="R12" s="37">
        <f t="shared" si="1"/>
        <v>4.5625</v>
      </c>
      <c r="S12" s="38">
        <f t="shared" si="2"/>
        <v>5.25</v>
      </c>
      <c r="T12" s="38">
        <f t="shared" si="3"/>
        <v>1</v>
      </c>
      <c r="U12" s="38">
        <f t="shared" si="4"/>
        <v>12</v>
      </c>
      <c r="V12" s="38">
        <f t="shared" si="5"/>
        <v>1</v>
      </c>
      <c r="W12" s="38">
        <f t="shared" si="6"/>
        <v>11</v>
      </c>
      <c r="X12" s="38" t="str">
        <f t="shared" si="7"/>
        <v>ja</v>
      </c>
      <c r="Y12" s="9"/>
      <c r="Z12" s="9"/>
      <c r="AA12" s="9"/>
    </row>
    <row r="13" spans="1:66" ht="15" x14ac:dyDescent="0.25">
      <c r="A13" s="25" t="s">
        <v>492</v>
      </c>
      <c r="B13" s="25" t="s">
        <v>66</v>
      </c>
      <c r="C13" s="25" t="s">
        <v>466</v>
      </c>
      <c r="D13" s="35" t="s">
        <v>64</v>
      </c>
      <c r="E13" s="36">
        <v>3.25</v>
      </c>
      <c r="F13" s="36">
        <v>4.75</v>
      </c>
      <c r="G13" s="36">
        <v>5</v>
      </c>
      <c r="H13" s="36">
        <v>5.5</v>
      </c>
      <c r="I13" s="36">
        <v>4</v>
      </c>
      <c r="J13" s="36">
        <v>5.5</v>
      </c>
      <c r="K13" s="36">
        <v>4.25</v>
      </c>
      <c r="L13" s="36">
        <v>5</v>
      </c>
      <c r="M13" s="36">
        <v>4</v>
      </c>
      <c r="N13" s="36">
        <v>5</v>
      </c>
      <c r="O13" s="36">
        <v>5.5</v>
      </c>
      <c r="P13" s="36">
        <v>5.5</v>
      </c>
      <c r="Q13" s="36">
        <v>5.25</v>
      </c>
      <c r="R13" s="37">
        <f t="shared" si="1"/>
        <v>4.8076923076923075</v>
      </c>
      <c r="S13" s="38">
        <f t="shared" si="2"/>
        <v>5.5</v>
      </c>
      <c r="T13" s="38">
        <f t="shared" si="3"/>
        <v>0</v>
      </c>
      <c r="U13" s="38">
        <f t="shared" si="4"/>
        <v>13</v>
      </c>
      <c r="V13" s="38">
        <f t="shared" si="5"/>
        <v>1</v>
      </c>
      <c r="W13" s="38">
        <f t="shared" si="6"/>
        <v>12</v>
      </c>
      <c r="X13" s="38" t="str">
        <f t="shared" si="7"/>
        <v/>
      </c>
      <c r="Y13" s="9"/>
      <c r="Z13" s="9"/>
      <c r="AA13" s="9"/>
    </row>
    <row r="14" spans="1:66" ht="15" x14ac:dyDescent="0.25">
      <c r="A14" s="25" t="s">
        <v>497</v>
      </c>
      <c r="B14" s="25" t="s">
        <v>69</v>
      </c>
      <c r="C14" s="25" t="s">
        <v>467</v>
      </c>
      <c r="D14" s="35" t="s">
        <v>64</v>
      </c>
      <c r="E14" s="36">
        <v>3.25</v>
      </c>
      <c r="F14" s="36">
        <v>4</v>
      </c>
      <c r="G14" s="36">
        <v>5.5</v>
      </c>
      <c r="H14" s="36">
        <v>4.25</v>
      </c>
      <c r="I14" s="36">
        <v>3</v>
      </c>
      <c r="J14" s="36">
        <v>3.75</v>
      </c>
      <c r="K14" s="36">
        <v>4.75</v>
      </c>
      <c r="L14" s="36">
        <v>4</v>
      </c>
      <c r="M14" s="36">
        <v>5.25</v>
      </c>
      <c r="N14" s="36">
        <v>5</v>
      </c>
      <c r="O14" s="36">
        <v>4.25</v>
      </c>
      <c r="P14" s="36">
        <v>5</v>
      </c>
      <c r="Q14" s="36">
        <v>5</v>
      </c>
      <c r="R14" s="37">
        <f t="shared" si="1"/>
        <v>4.384615384615385</v>
      </c>
      <c r="S14" s="38">
        <f t="shared" si="2"/>
        <v>5.5</v>
      </c>
      <c r="T14" s="38">
        <f t="shared" si="3"/>
        <v>0</v>
      </c>
      <c r="U14" s="38">
        <f t="shared" si="4"/>
        <v>13</v>
      </c>
      <c r="V14" s="38">
        <f t="shared" si="5"/>
        <v>3</v>
      </c>
      <c r="W14" s="38">
        <f t="shared" si="6"/>
        <v>10</v>
      </c>
      <c r="X14" s="38" t="str">
        <f t="shared" si="7"/>
        <v/>
      </c>
      <c r="Y14" s="9"/>
      <c r="Z14" s="9"/>
      <c r="AA14" s="9"/>
    </row>
    <row r="15" spans="1:66" ht="15" x14ac:dyDescent="0.25">
      <c r="A15" s="25" t="s">
        <v>498</v>
      </c>
      <c r="B15" s="25" t="s">
        <v>69</v>
      </c>
      <c r="C15" s="25" t="s">
        <v>70</v>
      </c>
      <c r="D15" s="35" t="s">
        <v>65</v>
      </c>
      <c r="E15" s="36">
        <v>5.25</v>
      </c>
      <c r="F15" s="36">
        <v>5.75</v>
      </c>
      <c r="G15" s="36">
        <v>2.5</v>
      </c>
      <c r="H15" s="36">
        <v>4.25</v>
      </c>
      <c r="I15" s="36">
        <v>3.5</v>
      </c>
      <c r="J15" s="36">
        <v>4.5</v>
      </c>
      <c r="K15" s="36">
        <v>3.75</v>
      </c>
      <c r="L15" s="36">
        <v>4.25</v>
      </c>
      <c r="M15" s="36">
        <v>4.5</v>
      </c>
      <c r="N15" s="36">
        <v>3.75</v>
      </c>
      <c r="O15" s="36">
        <v>4.25</v>
      </c>
      <c r="P15" s="36">
        <v>4</v>
      </c>
      <c r="Q15" s="36">
        <v>4</v>
      </c>
      <c r="R15" s="37">
        <f t="shared" si="1"/>
        <v>4.1730769230769234</v>
      </c>
      <c r="S15" s="38">
        <f t="shared" si="2"/>
        <v>5.75</v>
      </c>
      <c r="T15" s="38">
        <f t="shared" si="3"/>
        <v>0</v>
      </c>
      <c r="U15" s="38">
        <f t="shared" si="4"/>
        <v>13</v>
      </c>
      <c r="V15" s="38">
        <f t="shared" si="5"/>
        <v>4</v>
      </c>
      <c r="W15" s="38">
        <f t="shared" si="6"/>
        <v>9</v>
      </c>
      <c r="X15" s="38" t="str">
        <f t="shared" si="7"/>
        <v/>
      </c>
      <c r="Y15" s="9"/>
      <c r="Z15" s="9"/>
      <c r="AA15" s="9"/>
    </row>
    <row r="16" spans="1:66" ht="15" x14ac:dyDescent="0.25">
      <c r="A16" s="25" t="s">
        <v>493</v>
      </c>
      <c r="B16" s="25" t="s">
        <v>71</v>
      </c>
      <c r="C16" s="25" t="s">
        <v>468</v>
      </c>
      <c r="D16" s="35" t="s">
        <v>64</v>
      </c>
      <c r="E16" s="36">
        <v>3.25</v>
      </c>
      <c r="F16" s="36"/>
      <c r="G16" s="36">
        <v>2.25</v>
      </c>
      <c r="H16" s="36">
        <v>4.25</v>
      </c>
      <c r="I16" s="36">
        <v>4.5</v>
      </c>
      <c r="J16" s="36">
        <v>5.75</v>
      </c>
      <c r="K16" s="36">
        <v>3.5</v>
      </c>
      <c r="L16" s="36">
        <v>6</v>
      </c>
      <c r="M16" s="36">
        <v>3.5</v>
      </c>
      <c r="N16" s="36">
        <v>3.75</v>
      </c>
      <c r="O16" s="36">
        <v>4.25</v>
      </c>
      <c r="P16" s="36">
        <v>5.75</v>
      </c>
      <c r="Q16" s="36">
        <v>5.5</v>
      </c>
      <c r="R16" s="37">
        <f t="shared" si="1"/>
        <v>4.354166666666667</v>
      </c>
      <c r="S16" s="38">
        <f t="shared" si="2"/>
        <v>6</v>
      </c>
      <c r="T16" s="38">
        <f t="shared" si="3"/>
        <v>1</v>
      </c>
      <c r="U16" s="38">
        <f t="shared" si="4"/>
        <v>12</v>
      </c>
      <c r="V16" s="38">
        <f t="shared" si="5"/>
        <v>5</v>
      </c>
      <c r="W16" s="38">
        <f t="shared" si="6"/>
        <v>7</v>
      </c>
      <c r="X16" s="38" t="str">
        <f t="shared" si="7"/>
        <v/>
      </c>
      <c r="Y16" s="9"/>
      <c r="Z16" s="9"/>
      <c r="AA16" s="9"/>
    </row>
    <row r="17" spans="1:27" ht="15" x14ac:dyDescent="0.25">
      <c r="A17" s="25" t="s">
        <v>497</v>
      </c>
      <c r="B17" s="25" t="s">
        <v>71</v>
      </c>
      <c r="C17" s="25" t="s">
        <v>72</v>
      </c>
      <c r="D17" s="35" t="s">
        <v>64</v>
      </c>
      <c r="E17" s="36">
        <v>3.75</v>
      </c>
      <c r="F17" s="36">
        <v>4.75</v>
      </c>
      <c r="G17" s="36">
        <v>2.75</v>
      </c>
      <c r="H17" s="36">
        <v>5.75</v>
      </c>
      <c r="I17" s="36">
        <v>4</v>
      </c>
      <c r="J17" s="36">
        <v>4.25</v>
      </c>
      <c r="K17" s="36"/>
      <c r="L17" s="36">
        <v>5</v>
      </c>
      <c r="M17" s="36">
        <v>5.25</v>
      </c>
      <c r="N17" s="36">
        <v>4.25</v>
      </c>
      <c r="O17" s="36">
        <v>5.75</v>
      </c>
      <c r="P17" s="36">
        <v>5</v>
      </c>
      <c r="Q17" s="36">
        <v>4</v>
      </c>
      <c r="R17" s="37">
        <f t="shared" si="1"/>
        <v>4.541666666666667</v>
      </c>
      <c r="S17" s="38">
        <f t="shared" si="2"/>
        <v>5.75</v>
      </c>
      <c r="T17" s="38">
        <f t="shared" si="3"/>
        <v>1</v>
      </c>
      <c r="U17" s="38">
        <f t="shared" si="4"/>
        <v>12</v>
      </c>
      <c r="V17" s="38">
        <f t="shared" si="5"/>
        <v>2</v>
      </c>
      <c r="W17" s="38">
        <f t="shared" si="6"/>
        <v>10</v>
      </c>
      <c r="X17" s="38" t="str">
        <f t="shared" si="7"/>
        <v/>
      </c>
      <c r="Y17" s="9"/>
      <c r="Z17" s="9"/>
      <c r="AA17" s="9"/>
    </row>
    <row r="18" spans="1:27" ht="15" x14ac:dyDescent="0.25">
      <c r="A18" s="25" t="s">
        <v>494</v>
      </c>
      <c r="B18" s="25" t="s">
        <v>73</v>
      </c>
      <c r="C18" s="25" t="s">
        <v>74</v>
      </c>
      <c r="D18" s="35" t="s">
        <v>64</v>
      </c>
      <c r="E18" s="36">
        <v>5.75</v>
      </c>
      <c r="F18" s="36">
        <v>4.25</v>
      </c>
      <c r="G18" s="36">
        <v>3.25</v>
      </c>
      <c r="H18" s="36">
        <v>4.25</v>
      </c>
      <c r="I18" s="36">
        <v>3.25</v>
      </c>
      <c r="J18" s="36">
        <v>4</v>
      </c>
      <c r="K18" s="36">
        <v>3</v>
      </c>
      <c r="L18" s="36">
        <v>4.25</v>
      </c>
      <c r="M18" s="36">
        <v>4.5</v>
      </c>
      <c r="N18" s="36">
        <v>4.5</v>
      </c>
      <c r="O18" s="36">
        <v>4.25</v>
      </c>
      <c r="P18" s="36">
        <v>4.5</v>
      </c>
      <c r="Q18" s="36">
        <v>4</v>
      </c>
      <c r="R18" s="37">
        <f t="shared" si="1"/>
        <v>4.134615384615385</v>
      </c>
      <c r="S18" s="38">
        <f t="shared" si="2"/>
        <v>5.75</v>
      </c>
      <c r="T18" s="38">
        <f t="shared" si="3"/>
        <v>0</v>
      </c>
      <c r="U18" s="38">
        <f t="shared" si="4"/>
        <v>13</v>
      </c>
      <c r="V18" s="38">
        <f t="shared" si="5"/>
        <v>3</v>
      </c>
      <c r="W18" s="38">
        <f t="shared" si="6"/>
        <v>10</v>
      </c>
      <c r="X18" s="38" t="str">
        <f t="shared" si="7"/>
        <v/>
      </c>
      <c r="Y18" s="9"/>
      <c r="Z18" s="9"/>
      <c r="AA18" s="9"/>
    </row>
    <row r="19" spans="1:27" ht="15" x14ac:dyDescent="0.25">
      <c r="A19" s="25" t="s">
        <v>499</v>
      </c>
      <c r="B19" s="25" t="s">
        <v>73</v>
      </c>
      <c r="C19" s="25" t="s">
        <v>469</v>
      </c>
      <c r="D19" s="35" t="s">
        <v>64</v>
      </c>
      <c r="E19" s="36">
        <v>3.25</v>
      </c>
      <c r="F19" s="36">
        <v>3.25</v>
      </c>
      <c r="G19" s="36">
        <v>3</v>
      </c>
      <c r="H19" s="36">
        <v>3.5</v>
      </c>
      <c r="I19" s="36">
        <v>4.75</v>
      </c>
      <c r="J19" s="36">
        <v>3.25</v>
      </c>
      <c r="K19" s="36"/>
      <c r="L19" s="36">
        <v>5.5</v>
      </c>
      <c r="M19" s="36">
        <v>5.5</v>
      </c>
      <c r="N19" s="36">
        <v>3.75</v>
      </c>
      <c r="O19" s="36">
        <v>3.5</v>
      </c>
      <c r="P19" s="36">
        <v>5.75</v>
      </c>
      <c r="Q19" s="36">
        <v>5.5</v>
      </c>
      <c r="R19" s="37">
        <f t="shared" si="1"/>
        <v>4.208333333333333</v>
      </c>
      <c r="S19" s="38">
        <f t="shared" si="2"/>
        <v>5.75</v>
      </c>
      <c r="T19" s="38">
        <f t="shared" si="3"/>
        <v>1</v>
      </c>
      <c r="U19" s="38">
        <f t="shared" si="4"/>
        <v>12</v>
      </c>
      <c r="V19" s="38">
        <f t="shared" si="5"/>
        <v>7</v>
      </c>
      <c r="W19" s="38">
        <f t="shared" si="6"/>
        <v>5</v>
      </c>
      <c r="X19" s="38" t="str">
        <f t="shared" si="7"/>
        <v/>
      </c>
      <c r="Y19" s="9"/>
      <c r="Z19" s="9"/>
      <c r="AA19" s="9"/>
    </row>
    <row r="20" spans="1:27" ht="15" x14ac:dyDescent="0.25">
      <c r="A20" s="25" t="s">
        <v>500</v>
      </c>
      <c r="B20" s="25" t="s">
        <v>38</v>
      </c>
      <c r="C20" s="25" t="s">
        <v>152</v>
      </c>
      <c r="D20" s="35" t="s">
        <v>64</v>
      </c>
      <c r="E20" s="36">
        <v>3.25</v>
      </c>
      <c r="F20" s="36">
        <v>3.25</v>
      </c>
      <c r="G20" s="36">
        <v>4.25</v>
      </c>
      <c r="H20" s="36">
        <v>3.25</v>
      </c>
      <c r="I20" s="36">
        <v>4.25</v>
      </c>
      <c r="J20" s="36">
        <v>6</v>
      </c>
      <c r="K20" s="36">
        <v>5.5</v>
      </c>
      <c r="L20" s="36">
        <v>5.75</v>
      </c>
      <c r="M20" s="36">
        <v>5.5</v>
      </c>
      <c r="N20" s="36">
        <v>4</v>
      </c>
      <c r="O20" s="36">
        <v>3.25</v>
      </c>
      <c r="P20" s="36">
        <v>4.75</v>
      </c>
      <c r="Q20" s="36">
        <v>4.25</v>
      </c>
      <c r="R20" s="37">
        <f t="shared" si="1"/>
        <v>4.4038461538461542</v>
      </c>
      <c r="S20" s="38">
        <f t="shared" si="2"/>
        <v>6</v>
      </c>
      <c r="T20" s="38">
        <f t="shared" si="3"/>
        <v>0</v>
      </c>
      <c r="U20" s="38">
        <f t="shared" si="4"/>
        <v>13</v>
      </c>
      <c r="V20" s="38">
        <f t="shared" si="5"/>
        <v>4</v>
      </c>
      <c r="W20" s="38">
        <f t="shared" si="6"/>
        <v>9</v>
      </c>
      <c r="X20" s="38" t="str">
        <f t="shared" si="7"/>
        <v/>
      </c>
      <c r="Y20" s="9"/>
      <c r="Z20" s="9"/>
      <c r="AA20" s="9"/>
    </row>
    <row r="21" spans="1:27" ht="15" x14ac:dyDescent="0.25">
      <c r="A21" s="25" t="s">
        <v>492</v>
      </c>
      <c r="B21" s="25" t="s">
        <v>38</v>
      </c>
      <c r="C21" s="25" t="s">
        <v>13</v>
      </c>
      <c r="D21" s="35" t="s">
        <v>65</v>
      </c>
      <c r="E21" s="36">
        <v>4.5</v>
      </c>
      <c r="F21" s="36">
        <v>5.5</v>
      </c>
      <c r="G21" s="36">
        <v>5.75</v>
      </c>
      <c r="H21" s="36">
        <v>5.25</v>
      </c>
      <c r="I21" s="36">
        <v>5.5</v>
      </c>
      <c r="J21" s="36">
        <v>5.25</v>
      </c>
      <c r="K21" s="36">
        <v>5.75</v>
      </c>
      <c r="L21" s="36">
        <v>4.25</v>
      </c>
      <c r="M21" s="36">
        <v>5.75</v>
      </c>
      <c r="N21" s="36">
        <v>5.75</v>
      </c>
      <c r="O21" s="36">
        <v>5.25</v>
      </c>
      <c r="P21" s="36">
        <v>5</v>
      </c>
      <c r="Q21" s="36">
        <v>5.75</v>
      </c>
      <c r="R21" s="37">
        <f t="shared" si="1"/>
        <v>5.3269230769230766</v>
      </c>
      <c r="S21" s="38">
        <f t="shared" si="2"/>
        <v>5.75</v>
      </c>
      <c r="T21" s="38">
        <f t="shared" si="3"/>
        <v>0</v>
      </c>
      <c r="U21" s="38">
        <f t="shared" si="4"/>
        <v>13</v>
      </c>
      <c r="V21" s="38">
        <f t="shared" si="5"/>
        <v>0</v>
      </c>
      <c r="W21" s="38">
        <f t="shared" si="6"/>
        <v>13</v>
      </c>
      <c r="X21" s="38" t="str">
        <f t="shared" si="7"/>
        <v>ja</v>
      </c>
      <c r="Y21" s="9"/>
      <c r="Z21" s="9"/>
      <c r="AA21" s="9"/>
    </row>
    <row r="22" spans="1:27" ht="15" x14ac:dyDescent="0.25">
      <c r="A22" s="25" t="s">
        <v>502</v>
      </c>
      <c r="B22" s="39" t="s">
        <v>355</v>
      </c>
      <c r="C22" s="25" t="s">
        <v>111</v>
      </c>
      <c r="D22" s="35" t="s">
        <v>65</v>
      </c>
      <c r="E22" s="36">
        <v>3.75</v>
      </c>
      <c r="F22" s="36">
        <v>3.25</v>
      </c>
      <c r="G22" s="36">
        <v>5.5</v>
      </c>
      <c r="H22" s="36">
        <v>6</v>
      </c>
      <c r="I22" s="36">
        <v>3.75</v>
      </c>
      <c r="J22" s="36">
        <v>5.5</v>
      </c>
      <c r="K22" s="36">
        <v>5.75</v>
      </c>
      <c r="L22" s="36">
        <v>5</v>
      </c>
      <c r="M22" s="36">
        <v>3.75</v>
      </c>
      <c r="N22" s="36">
        <v>4</v>
      </c>
      <c r="O22" s="36">
        <v>6</v>
      </c>
      <c r="P22" s="36">
        <v>4.75</v>
      </c>
      <c r="Q22" s="36">
        <v>3.75</v>
      </c>
      <c r="R22" s="37">
        <f t="shared" si="1"/>
        <v>4.6730769230769234</v>
      </c>
      <c r="S22" s="38">
        <f t="shared" si="2"/>
        <v>6</v>
      </c>
      <c r="T22" s="38">
        <f t="shared" si="3"/>
        <v>0</v>
      </c>
      <c r="U22" s="38">
        <f t="shared" si="4"/>
        <v>13</v>
      </c>
      <c r="V22" s="38">
        <f t="shared" si="5"/>
        <v>5</v>
      </c>
      <c r="W22" s="38">
        <f t="shared" si="6"/>
        <v>8</v>
      </c>
      <c r="X22" s="38" t="str">
        <f t="shared" si="7"/>
        <v/>
      </c>
      <c r="Y22" s="9"/>
      <c r="Z22" s="9"/>
      <c r="AA22" s="9"/>
    </row>
    <row r="23" spans="1:27" ht="15" x14ac:dyDescent="0.25">
      <c r="A23" s="25" t="s">
        <v>499</v>
      </c>
      <c r="B23" s="39" t="s">
        <v>356</v>
      </c>
      <c r="C23" s="25" t="s">
        <v>357</v>
      </c>
      <c r="D23" s="35" t="s">
        <v>65</v>
      </c>
      <c r="E23" s="36">
        <v>3.75</v>
      </c>
      <c r="F23" s="36"/>
      <c r="G23" s="36">
        <v>4.25</v>
      </c>
      <c r="H23" s="36">
        <v>5.5</v>
      </c>
      <c r="I23" s="36">
        <v>5.25</v>
      </c>
      <c r="J23" s="36">
        <v>4.75</v>
      </c>
      <c r="K23" s="36">
        <v>3.5</v>
      </c>
      <c r="L23" s="36">
        <v>4.25</v>
      </c>
      <c r="M23" s="36">
        <v>4</v>
      </c>
      <c r="N23" s="36">
        <v>4.75</v>
      </c>
      <c r="O23" s="36">
        <v>5.5</v>
      </c>
      <c r="P23" s="36">
        <v>4.75</v>
      </c>
      <c r="Q23" s="36">
        <v>4</v>
      </c>
      <c r="R23" s="37">
        <f t="shared" si="1"/>
        <v>4.520833333333333</v>
      </c>
      <c r="S23" s="38">
        <f t="shared" si="2"/>
        <v>5.5</v>
      </c>
      <c r="T23" s="38">
        <f t="shared" si="3"/>
        <v>1</v>
      </c>
      <c r="U23" s="38">
        <f t="shared" si="4"/>
        <v>12</v>
      </c>
      <c r="V23" s="38">
        <f t="shared" si="5"/>
        <v>2</v>
      </c>
      <c r="W23" s="38">
        <f t="shared" si="6"/>
        <v>10</v>
      </c>
      <c r="X23" s="38" t="str">
        <f t="shared" si="7"/>
        <v/>
      </c>
      <c r="Y23" s="9"/>
      <c r="Z23" s="9"/>
      <c r="AA23" s="9"/>
    </row>
    <row r="24" spans="1:27" ht="15" x14ac:dyDescent="0.25">
      <c r="A24" s="25" t="s">
        <v>498</v>
      </c>
      <c r="B24" s="25" t="s">
        <v>39</v>
      </c>
      <c r="C24" s="25" t="s">
        <v>470</v>
      </c>
      <c r="D24" s="35" t="s">
        <v>64</v>
      </c>
      <c r="E24" s="36">
        <v>3.25</v>
      </c>
      <c r="F24" s="36">
        <v>5.75</v>
      </c>
      <c r="G24" s="36">
        <v>3</v>
      </c>
      <c r="H24" s="36">
        <v>5.75</v>
      </c>
      <c r="I24" s="36">
        <v>5.5</v>
      </c>
      <c r="J24" s="36">
        <v>4.75</v>
      </c>
      <c r="K24" s="36">
        <v>3.25</v>
      </c>
      <c r="L24" s="36">
        <v>3.25</v>
      </c>
      <c r="M24" s="36">
        <v>4</v>
      </c>
      <c r="N24" s="36">
        <v>4</v>
      </c>
      <c r="O24" s="36">
        <v>5.75</v>
      </c>
      <c r="P24" s="36">
        <v>5.5</v>
      </c>
      <c r="Q24" s="36">
        <v>5</v>
      </c>
      <c r="R24" s="37">
        <f t="shared" si="1"/>
        <v>4.5192307692307692</v>
      </c>
      <c r="S24" s="38">
        <f t="shared" si="2"/>
        <v>5.75</v>
      </c>
      <c r="T24" s="38">
        <f t="shared" si="3"/>
        <v>0</v>
      </c>
      <c r="U24" s="38">
        <f t="shared" si="4"/>
        <v>13</v>
      </c>
      <c r="V24" s="38">
        <f t="shared" si="5"/>
        <v>4</v>
      </c>
      <c r="W24" s="38">
        <f t="shared" si="6"/>
        <v>9</v>
      </c>
      <c r="X24" s="38" t="str">
        <f t="shared" si="7"/>
        <v/>
      </c>
      <c r="Y24" s="9"/>
      <c r="Z24" s="9"/>
      <c r="AA24" s="9"/>
    </row>
    <row r="25" spans="1:27" ht="15" x14ac:dyDescent="0.25">
      <c r="A25" s="25" t="s">
        <v>492</v>
      </c>
      <c r="B25" s="25" t="s">
        <v>39</v>
      </c>
      <c r="C25" s="25" t="s">
        <v>14</v>
      </c>
      <c r="D25" s="35" t="s">
        <v>65</v>
      </c>
      <c r="E25" s="36">
        <v>5.25</v>
      </c>
      <c r="F25" s="36">
        <v>3.75</v>
      </c>
      <c r="G25" s="36">
        <v>5.5</v>
      </c>
      <c r="H25" s="36">
        <v>3.75</v>
      </c>
      <c r="I25" s="36">
        <v>3.75</v>
      </c>
      <c r="J25" s="36"/>
      <c r="K25" s="36">
        <v>4.5</v>
      </c>
      <c r="L25" s="36">
        <v>3</v>
      </c>
      <c r="M25" s="36">
        <v>2.5</v>
      </c>
      <c r="N25" s="36">
        <v>2.5</v>
      </c>
      <c r="O25" s="36">
        <v>3.75</v>
      </c>
      <c r="P25" s="36">
        <v>5.75</v>
      </c>
      <c r="Q25" s="36">
        <v>4.5</v>
      </c>
      <c r="R25" s="37">
        <f t="shared" si="1"/>
        <v>4.041666666666667</v>
      </c>
      <c r="S25" s="38">
        <f t="shared" si="2"/>
        <v>5.75</v>
      </c>
      <c r="T25" s="38">
        <f t="shared" si="3"/>
        <v>1</v>
      </c>
      <c r="U25" s="38">
        <f t="shared" si="4"/>
        <v>12</v>
      </c>
      <c r="V25" s="38">
        <f t="shared" si="5"/>
        <v>7</v>
      </c>
      <c r="W25" s="38">
        <f t="shared" si="6"/>
        <v>5</v>
      </c>
      <c r="X25" s="38" t="str">
        <f t="shared" si="7"/>
        <v/>
      </c>
      <c r="Y25" s="9"/>
      <c r="Z25" s="9"/>
      <c r="AA25" s="9"/>
    </row>
    <row r="26" spans="1:27" ht="15" x14ac:dyDescent="0.25">
      <c r="A26" s="25" t="s">
        <v>501</v>
      </c>
      <c r="B26" s="25" t="s">
        <v>75</v>
      </c>
      <c r="C26" s="25" t="s">
        <v>294</v>
      </c>
      <c r="D26" s="35" t="s">
        <v>64</v>
      </c>
      <c r="E26" s="36">
        <v>3.5</v>
      </c>
      <c r="F26" s="36">
        <v>5.25</v>
      </c>
      <c r="G26" s="36">
        <v>4.5</v>
      </c>
      <c r="H26" s="36">
        <v>4.25</v>
      </c>
      <c r="I26" s="36">
        <v>5.5</v>
      </c>
      <c r="J26" s="36">
        <v>3.75</v>
      </c>
      <c r="K26" s="36">
        <v>4.75</v>
      </c>
      <c r="L26" s="36">
        <v>6</v>
      </c>
      <c r="M26" s="36">
        <v>4.5</v>
      </c>
      <c r="N26" s="36">
        <v>5</v>
      </c>
      <c r="O26" s="36"/>
      <c r="P26" s="36">
        <v>4</v>
      </c>
      <c r="Q26" s="36">
        <v>5.25</v>
      </c>
      <c r="R26" s="37">
        <f t="shared" si="1"/>
        <v>4.6875</v>
      </c>
      <c r="S26" s="38">
        <f t="shared" si="2"/>
        <v>6</v>
      </c>
      <c r="T26" s="38">
        <f t="shared" si="3"/>
        <v>1</v>
      </c>
      <c r="U26" s="38">
        <f t="shared" si="4"/>
        <v>12</v>
      </c>
      <c r="V26" s="38">
        <f t="shared" si="5"/>
        <v>2</v>
      </c>
      <c r="W26" s="38">
        <f t="shared" si="6"/>
        <v>10</v>
      </c>
      <c r="X26" s="38" t="str">
        <f t="shared" si="7"/>
        <v/>
      </c>
      <c r="Y26" s="9"/>
      <c r="Z26" s="9"/>
      <c r="AA26" s="9"/>
    </row>
    <row r="27" spans="1:27" ht="15" x14ac:dyDescent="0.25">
      <c r="A27" s="25" t="s">
        <v>497</v>
      </c>
      <c r="B27" s="25" t="s">
        <v>75</v>
      </c>
      <c r="C27" s="25" t="s">
        <v>76</v>
      </c>
      <c r="D27" s="35" t="s">
        <v>64</v>
      </c>
      <c r="E27" s="36">
        <v>6</v>
      </c>
      <c r="F27" s="36">
        <v>3.25</v>
      </c>
      <c r="G27" s="36">
        <v>5.75</v>
      </c>
      <c r="H27" s="36">
        <v>5.5</v>
      </c>
      <c r="I27" s="36">
        <v>6</v>
      </c>
      <c r="J27" s="36">
        <v>5.5</v>
      </c>
      <c r="K27" s="36">
        <v>5.5</v>
      </c>
      <c r="L27" s="36">
        <v>6</v>
      </c>
      <c r="M27" s="36">
        <v>5.25</v>
      </c>
      <c r="N27" s="36">
        <v>4.5</v>
      </c>
      <c r="O27" s="36">
        <v>5.5</v>
      </c>
      <c r="P27" s="36">
        <v>4.75</v>
      </c>
      <c r="Q27" s="36">
        <v>5.25</v>
      </c>
      <c r="R27" s="37">
        <f t="shared" si="1"/>
        <v>5.2884615384615383</v>
      </c>
      <c r="S27" s="38">
        <f t="shared" si="2"/>
        <v>6</v>
      </c>
      <c r="T27" s="38">
        <f t="shared" si="3"/>
        <v>0</v>
      </c>
      <c r="U27" s="38">
        <f t="shared" si="4"/>
        <v>13</v>
      </c>
      <c r="V27" s="38">
        <f t="shared" si="5"/>
        <v>1</v>
      </c>
      <c r="W27" s="38">
        <f t="shared" si="6"/>
        <v>12</v>
      </c>
      <c r="X27" s="38" t="str">
        <f t="shared" si="7"/>
        <v>ja</v>
      </c>
      <c r="Y27" s="9"/>
      <c r="Z27" s="9"/>
      <c r="AA27" s="9"/>
    </row>
    <row r="28" spans="1:27" ht="15" x14ac:dyDescent="0.25">
      <c r="A28" s="25" t="s">
        <v>506</v>
      </c>
      <c r="B28" s="39" t="s">
        <v>358</v>
      </c>
      <c r="C28" s="25" t="s">
        <v>359</v>
      </c>
      <c r="D28" s="35" t="s">
        <v>65</v>
      </c>
      <c r="E28" s="36">
        <v>3.75</v>
      </c>
      <c r="F28" s="36">
        <v>4</v>
      </c>
      <c r="G28" s="36">
        <v>4.75</v>
      </c>
      <c r="H28" s="36">
        <v>4.75</v>
      </c>
      <c r="I28" s="36">
        <v>4.75</v>
      </c>
      <c r="J28" s="36">
        <v>3.25</v>
      </c>
      <c r="K28" s="36">
        <v>5.25</v>
      </c>
      <c r="L28" s="36">
        <v>3.75</v>
      </c>
      <c r="M28" s="36">
        <v>3.25</v>
      </c>
      <c r="N28" s="36">
        <v>5</v>
      </c>
      <c r="O28" s="36">
        <v>4.75</v>
      </c>
      <c r="P28" s="36">
        <v>4.75</v>
      </c>
      <c r="Q28" s="36">
        <v>5.75</v>
      </c>
      <c r="R28" s="37">
        <f t="shared" si="1"/>
        <v>4.4423076923076925</v>
      </c>
      <c r="S28" s="38">
        <f t="shared" si="2"/>
        <v>5.75</v>
      </c>
      <c r="T28" s="38">
        <f t="shared" si="3"/>
        <v>0</v>
      </c>
      <c r="U28" s="38">
        <f t="shared" si="4"/>
        <v>13</v>
      </c>
      <c r="V28" s="38">
        <f t="shared" si="5"/>
        <v>4</v>
      </c>
      <c r="W28" s="38">
        <f t="shared" si="6"/>
        <v>9</v>
      </c>
      <c r="X28" s="38" t="str">
        <f t="shared" si="7"/>
        <v/>
      </c>
      <c r="Y28" s="9"/>
      <c r="Z28" s="9"/>
      <c r="AA28" s="9"/>
    </row>
    <row r="29" spans="1:27" ht="15" x14ac:dyDescent="0.25">
      <c r="A29" s="25" t="s">
        <v>504</v>
      </c>
      <c r="B29" s="25" t="s">
        <v>77</v>
      </c>
      <c r="C29" s="25" t="s">
        <v>78</v>
      </c>
      <c r="D29" s="35" t="s">
        <v>65</v>
      </c>
      <c r="E29" s="36">
        <v>3.75</v>
      </c>
      <c r="F29" s="36">
        <v>5.75</v>
      </c>
      <c r="G29" s="36">
        <v>5</v>
      </c>
      <c r="H29" s="36">
        <v>4.75</v>
      </c>
      <c r="I29" s="36">
        <v>5.25</v>
      </c>
      <c r="J29" s="36">
        <v>4.5</v>
      </c>
      <c r="K29" s="36">
        <v>5.75</v>
      </c>
      <c r="L29" s="36">
        <v>4.75</v>
      </c>
      <c r="M29" s="36">
        <v>5.75</v>
      </c>
      <c r="N29" s="36">
        <v>4.75</v>
      </c>
      <c r="O29" s="36">
        <v>4.75</v>
      </c>
      <c r="P29" s="36">
        <v>5.5</v>
      </c>
      <c r="Q29" s="36">
        <v>5</v>
      </c>
      <c r="R29" s="37">
        <f t="shared" si="1"/>
        <v>5.0192307692307692</v>
      </c>
      <c r="S29" s="38">
        <f t="shared" si="2"/>
        <v>5.75</v>
      </c>
      <c r="T29" s="38">
        <f t="shared" si="3"/>
        <v>0</v>
      </c>
      <c r="U29" s="38">
        <f t="shared" si="4"/>
        <v>13</v>
      </c>
      <c r="V29" s="38">
        <f t="shared" si="5"/>
        <v>1</v>
      </c>
      <c r="W29" s="38">
        <f t="shared" si="6"/>
        <v>12</v>
      </c>
      <c r="X29" s="38" t="str">
        <f t="shared" si="7"/>
        <v/>
      </c>
      <c r="Y29" s="9"/>
      <c r="Z29" s="9"/>
      <c r="AA29" s="9"/>
    </row>
    <row r="30" spans="1:27" ht="15" x14ac:dyDescent="0.25">
      <c r="A30" s="25" t="s">
        <v>500</v>
      </c>
      <c r="B30" s="25" t="s">
        <v>77</v>
      </c>
      <c r="C30" s="25" t="s">
        <v>471</v>
      </c>
      <c r="D30" s="35" t="s">
        <v>64</v>
      </c>
      <c r="E30" s="36">
        <v>3.5</v>
      </c>
      <c r="F30" s="36">
        <v>5.75</v>
      </c>
      <c r="G30" s="36">
        <v>4.5</v>
      </c>
      <c r="H30" s="36">
        <v>4</v>
      </c>
      <c r="I30" s="36">
        <v>4.25</v>
      </c>
      <c r="J30" s="36">
        <v>3.75</v>
      </c>
      <c r="K30" s="36">
        <v>5.75</v>
      </c>
      <c r="L30" s="36">
        <v>3.75</v>
      </c>
      <c r="M30" s="36">
        <v>4.25</v>
      </c>
      <c r="N30" s="36">
        <v>5.25</v>
      </c>
      <c r="O30" s="36">
        <v>4</v>
      </c>
      <c r="P30" s="36">
        <v>6</v>
      </c>
      <c r="Q30" s="36">
        <v>6</v>
      </c>
      <c r="R30" s="37">
        <f t="shared" si="1"/>
        <v>4.6730769230769234</v>
      </c>
      <c r="S30" s="38">
        <f t="shared" si="2"/>
        <v>6</v>
      </c>
      <c r="T30" s="38">
        <f t="shared" si="3"/>
        <v>0</v>
      </c>
      <c r="U30" s="38">
        <f t="shared" si="4"/>
        <v>13</v>
      </c>
      <c r="V30" s="38">
        <f t="shared" si="5"/>
        <v>3</v>
      </c>
      <c r="W30" s="38">
        <f t="shared" si="6"/>
        <v>10</v>
      </c>
      <c r="X30" s="38" t="str">
        <f t="shared" si="7"/>
        <v/>
      </c>
      <c r="Y30" s="9"/>
      <c r="Z30" s="9"/>
      <c r="AA30" s="9"/>
    </row>
    <row r="31" spans="1:27" ht="15" x14ac:dyDescent="0.25">
      <c r="A31" s="25" t="s">
        <v>492</v>
      </c>
      <c r="B31" s="25" t="s">
        <v>79</v>
      </c>
      <c r="C31" s="25" t="s">
        <v>80</v>
      </c>
      <c r="D31" s="35" t="s">
        <v>64</v>
      </c>
      <c r="E31" s="36">
        <v>5.5</v>
      </c>
      <c r="F31" s="36">
        <v>4</v>
      </c>
      <c r="G31" s="36">
        <v>5</v>
      </c>
      <c r="H31" s="36">
        <v>5.5</v>
      </c>
      <c r="I31" s="36">
        <v>6</v>
      </c>
      <c r="J31" s="36">
        <v>3.5</v>
      </c>
      <c r="K31" s="36">
        <v>4.75</v>
      </c>
      <c r="L31" s="36">
        <v>5.75</v>
      </c>
      <c r="M31" s="36">
        <v>5.5</v>
      </c>
      <c r="N31" s="36">
        <v>3.5</v>
      </c>
      <c r="O31" s="36">
        <v>5.5</v>
      </c>
      <c r="P31" s="36">
        <v>5</v>
      </c>
      <c r="Q31" s="36">
        <v>5</v>
      </c>
      <c r="R31" s="37">
        <f t="shared" si="1"/>
        <v>4.9615384615384617</v>
      </c>
      <c r="S31" s="38">
        <f t="shared" si="2"/>
        <v>6</v>
      </c>
      <c r="T31" s="38">
        <f t="shared" si="3"/>
        <v>0</v>
      </c>
      <c r="U31" s="38">
        <f t="shared" si="4"/>
        <v>13</v>
      </c>
      <c r="V31" s="38">
        <f t="shared" si="5"/>
        <v>2</v>
      </c>
      <c r="W31" s="38">
        <f t="shared" si="6"/>
        <v>11</v>
      </c>
      <c r="X31" s="38" t="str">
        <f t="shared" si="7"/>
        <v/>
      </c>
      <c r="Y31" s="9"/>
      <c r="Z31" s="9"/>
      <c r="AA31" s="9"/>
    </row>
    <row r="32" spans="1:27" ht="15" x14ac:dyDescent="0.25">
      <c r="A32" s="25" t="s">
        <v>506</v>
      </c>
      <c r="B32" s="25" t="s">
        <v>79</v>
      </c>
      <c r="C32" s="25" t="s">
        <v>472</v>
      </c>
      <c r="D32" s="35" t="s">
        <v>64</v>
      </c>
      <c r="E32" s="36">
        <v>3.5</v>
      </c>
      <c r="F32" s="36">
        <v>5</v>
      </c>
      <c r="G32" s="36">
        <v>2.5</v>
      </c>
      <c r="H32" s="36">
        <v>4.25</v>
      </c>
      <c r="I32" s="36">
        <v>5</v>
      </c>
      <c r="J32" s="36">
        <v>3.25</v>
      </c>
      <c r="K32" s="36">
        <v>5.25</v>
      </c>
      <c r="L32" s="36">
        <v>4.25</v>
      </c>
      <c r="M32" s="36">
        <v>3.5</v>
      </c>
      <c r="N32" s="36">
        <v>4.75</v>
      </c>
      <c r="O32" s="36">
        <v>4.25</v>
      </c>
      <c r="P32" s="36">
        <v>5.75</v>
      </c>
      <c r="Q32" s="36">
        <v>4.75</v>
      </c>
      <c r="R32" s="37">
        <f t="shared" si="1"/>
        <v>4.3076923076923075</v>
      </c>
      <c r="S32" s="38">
        <f t="shared" si="2"/>
        <v>5.75</v>
      </c>
      <c r="T32" s="38">
        <f t="shared" si="3"/>
        <v>0</v>
      </c>
      <c r="U32" s="38">
        <f t="shared" si="4"/>
        <v>13</v>
      </c>
      <c r="V32" s="38">
        <f t="shared" si="5"/>
        <v>4</v>
      </c>
      <c r="W32" s="38">
        <f t="shared" si="6"/>
        <v>9</v>
      </c>
      <c r="X32" s="38" t="str">
        <f t="shared" si="7"/>
        <v/>
      </c>
      <c r="Y32" s="9"/>
      <c r="Z32" s="9"/>
      <c r="AA32" s="9"/>
    </row>
    <row r="33" spans="1:27" ht="15" x14ac:dyDescent="0.25">
      <c r="A33" s="25" t="s">
        <v>500</v>
      </c>
      <c r="B33" s="39" t="s">
        <v>81</v>
      </c>
      <c r="C33" s="25" t="s">
        <v>360</v>
      </c>
      <c r="D33" s="35" t="s">
        <v>65</v>
      </c>
      <c r="E33" s="36">
        <v>3.75</v>
      </c>
      <c r="F33" s="36">
        <v>6</v>
      </c>
      <c r="G33" s="36">
        <v>5.75</v>
      </c>
      <c r="H33" s="36">
        <v>4.75</v>
      </c>
      <c r="I33" s="36">
        <v>4.5</v>
      </c>
      <c r="J33" s="36">
        <v>4.25</v>
      </c>
      <c r="K33" s="36">
        <v>6</v>
      </c>
      <c r="L33" s="36">
        <v>4</v>
      </c>
      <c r="M33" s="36">
        <v>5.5</v>
      </c>
      <c r="N33" s="36">
        <v>4.25</v>
      </c>
      <c r="O33" s="36">
        <v>4.75</v>
      </c>
      <c r="P33" s="36">
        <v>6</v>
      </c>
      <c r="Q33" s="36">
        <v>5</v>
      </c>
      <c r="R33" s="37">
        <f t="shared" si="1"/>
        <v>4.9615384615384617</v>
      </c>
      <c r="S33" s="38">
        <f t="shared" si="2"/>
        <v>6</v>
      </c>
      <c r="T33" s="38">
        <f t="shared" si="3"/>
        <v>0</v>
      </c>
      <c r="U33" s="38">
        <f t="shared" si="4"/>
        <v>13</v>
      </c>
      <c r="V33" s="38">
        <f t="shared" si="5"/>
        <v>1</v>
      </c>
      <c r="W33" s="38">
        <f t="shared" si="6"/>
        <v>12</v>
      </c>
      <c r="X33" s="38" t="str">
        <f t="shared" si="7"/>
        <v/>
      </c>
      <c r="Y33" s="9"/>
      <c r="Z33" s="9"/>
      <c r="AA33" s="9"/>
    </row>
    <row r="34" spans="1:27" ht="15" x14ac:dyDescent="0.25">
      <c r="A34" s="25" t="s">
        <v>505</v>
      </c>
      <c r="B34" s="25" t="s">
        <v>81</v>
      </c>
      <c r="C34" s="25" t="s">
        <v>78</v>
      </c>
      <c r="D34" s="35" t="s">
        <v>65</v>
      </c>
      <c r="E34" s="36">
        <v>3.5</v>
      </c>
      <c r="F34" s="36">
        <v>5.5</v>
      </c>
      <c r="G34" s="36">
        <v>4.75</v>
      </c>
      <c r="H34" s="36">
        <v>5.75</v>
      </c>
      <c r="I34" s="36">
        <v>3.25</v>
      </c>
      <c r="J34" s="36">
        <v>6</v>
      </c>
      <c r="K34" s="36">
        <v>5</v>
      </c>
      <c r="L34" s="36">
        <v>4.5</v>
      </c>
      <c r="M34" s="36">
        <v>4.5</v>
      </c>
      <c r="N34" s="36">
        <v>6</v>
      </c>
      <c r="O34" s="36">
        <v>5.75</v>
      </c>
      <c r="P34" s="36">
        <v>4</v>
      </c>
      <c r="Q34" s="36">
        <v>5.25</v>
      </c>
      <c r="R34" s="37">
        <f t="shared" si="1"/>
        <v>4.9038461538461542</v>
      </c>
      <c r="S34" s="38">
        <f t="shared" si="2"/>
        <v>6</v>
      </c>
      <c r="T34" s="38">
        <f t="shared" si="3"/>
        <v>0</v>
      </c>
      <c r="U34" s="38">
        <f t="shared" si="4"/>
        <v>13</v>
      </c>
      <c r="V34" s="38">
        <f t="shared" si="5"/>
        <v>2</v>
      </c>
      <c r="W34" s="38">
        <f t="shared" si="6"/>
        <v>11</v>
      </c>
      <c r="X34" s="38" t="str">
        <f t="shared" si="7"/>
        <v/>
      </c>
      <c r="Y34" s="9"/>
      <c r="Z34" s="9"/>
      <c r="AA34" s="9"/>
    </row>
    <row r="35" spans="1:27" ht="15" x14ac:dyDescent="0.25">
      <c r="A35" s="25" t="s">
        <v>496</v>
      </c>
      <c r="B35" s="25" t="s">
        <v>81</v>
      </c>
      <c r="C35" s="25" t="s">
        <v>298</v>
      </c>
      <c r="D35" s="35" t="s">
        <v>64</v>
      </c>
      <c r="E35" s="36">
        <v>3.5</v>
      </c>
      <c r="F35" s="36">
        <v>6</v>
      </c>
      <c r="G35" s="36">
        <v>3.25</v>
      </c>
      <c r="H35" s="36">
        <v>6</v>
      </c>
      <c r="I35" s="36">
        <v>5</v>
      </c>
      <c r="J35" s="36">
        <v>2.75</v>
      </c>
      <c r="K35" s="36">
        <v>6</v>
      </c>
      <c r="L35" s="36">
        <v>5</v>
      </c>
      <c r="M35" s="36">
        <v>3.75</v>
      </c>
      <c r="N35" s="36">
        <v>3.25</v>
      </c>
      <c r="O35" s="36">
        <v>5.25</v>
      </c>
      <c r="P35" s="36">
        <v>2.5</v>
      </c>
      <c r="Q35" s="36">
        <v>5</v>
      </c>
      <c r="R35" s="37">
        <f t="shared" si="1"/>
        <v>4.4038461538461542</v>
      </c>
      <c r="S35" s="38">
        <f t="shared" si="2"/>
        <v>6</v>
      </c>
      <c r="T35" s="38">
        <f t="shared" si="3"/>
        <v>0</v>
      </c>
      <c r="U35" s="38">
        <f t="shared" si="4"/>
        <v>13</v>
      </c>
      <c r="V35" s="38">
        <f t="shared" si="5"/>
        <v>6</v>
      </c>
      <c r="W35" s="38">
        <f t="shared" si="6"/>
        <v>7</v>
      </c>
      <c r="X35" s="38" t="str">
        <f t="shared" si="7"/>
        <v/>
      </c>
      <c r="Y35" s="9"/>
      <c r="Z35" s="9"/>
      <c r="AA35" s="9"/>
    </row>
    <row r="36" spans="1:27" ht="15" x14ac:dyDescent="0.25">
      <c r="A36" s="25" t="s">
        <v>504</v>
      </c>
      <c r="B36" s="25" t="s">
        <v>40</v>
      </c>
      <c r="C36" s="25" t="s">
        <v>15</v>
      </c>
      <c r="D36" s="35" t="s">
        <v>65</v>
      </c>
      <c r="E36" s="36">
        <v>4.25</v>
      </c>
      <c r="F36" s="36">
        <v>4.5</v>
      </c>
      <c r="G36" s="36">
        <v>3.75</v>
      </c>
      <c r="H36" s="36">
        <v>4.25</v>
      </c>
      <c r="I36" s="36">
        <v>3.25</v>
      </c>
      <c r="J36" s="36">
        <v>5.5</v>
      </c>
      <c r="K36" s="36">
        <v>4.75</v>
      </c>
      <c r="L36" s="36">
        <v>4.25</v>
      </c>
      <c r="M36" s="36">
        <v>4.75</v>
      </c>
      <c r="N36" s="36">
        <v>3.25</v>
      </c>
      <c r="O36" s="36">
        <v>5.75</v>
      </c>
      <c r="P36" s="36">
        <v>2.5</v>
      </c>
      <c r="Q36" s="36">
        <v>4.75</v>
      </c>
      <c r="R36" s="37">
        <f t="shared" si="1"/>
        <v>4.2692307692307692</v>
      </c>
      <c r="S36" s="38">
        <f t="shared" si="2"/>
        <v>5.75</v>
      </c>
      <c r="T36" s="38">
        <f t="shared" si="3"/>
        <v>0</v>
      </c>
      <c r="U36" s="38">
        <f t="shared" si="4"/>
        <v>13</v>
      </c>
      <c r="V36" s="38">
        <f t="shared" si="5"/>
        <v>4</v>
      </c>
      <c r="W36" s="38">
        <f t="shared" si="6"/>
        <v>9</v>
      </c>
      <c r="X36" s="38" t="str">
        <f t="shared" si="7"/>
        <v>ja</v>
      </c>
      <c r="Y36" s="9"/>
      <c r="Z36" s="9"/>
      <c r="AA36" s="9"/>
    </row>
    <row r="37" spans="1:27" ht="15" x14ac:dyDescent="0.25">
      <c r="A37" s="25" t="s">
        <v>503</v>
      </c>
      <c r="B37" s="25" t="s">
        <v>40</v>
      </c>
      <c r="C37" s="25" t="s">
        <v>473</v>
      </c>
      <c r="D37" s="35" t="s">
        <v>64</v>
      </c>
      <c r="E37" s="36">
        <v>3.5</v>
      </c>
      <c r="F37" s="36">
        <v>3</v>
      </c>
      <c r="G37" s="36">
        <v>3</v>
      </c>
      <c r="H37" s="36">
        <v>3.25</v>
      </c>
      <c r="I37" s="36">
        <v>4.25</v>
      </c>
      <c r="J37" s="36">
        <v>4.25</v>
      </c>
      <c r="K37" s="36">
        <v>4.75</v>
      </c>
      <c r="L37" s="36">
        <v>4.25</v>
      </c>
      <c r="M37" s="36">
        <v>4.25</v>
      </c>
      <c r="N37" s="36">
        <v>5.25</v>
      </c>
      <c r="O37" s="36">
        <v>3.25</v>
      </c>
      <c r="P37" s="36">
        <v>4</v>
      </c>
      <c r="Q37" s="36">
        <v>4.5</v>
      </c>
      <c r="R37" s="37">
        <f t="shared" si="1"/>
        <v>3.9615384615384617</v>
      </c>
      <c r="S37" s="38">
        <f t="shared" si="2"/>
        <v>5.25</v>
      </c>
      <c r="T37" s="38">
        <f t="shared" si="3"/>
        <v>0</v>
      </c>
      <c r="U37" s="38">
        <f t="shared" si="4"/>
        <v>13</v>
      </c>
      <c r="V37" s="38">
        <f t="shared" si="5"/>
        <v>5</v>
      </c>
      <c r="W37" s="38">
        <f t="shared" si="6"/>
        <v>8</v>
      </c>
      <c r="X37" s="38" t="str">
        <f t="shared" si="7"/>
        <v/>
      </c>
      <c r="Y37" s="9"/>
      <c r="Z37" s="9"/>
      <c r="AA37" s="9"/>
    </row>
    <row r="38" spans="1:27" ht="15" x14ac:dyDescent="0.25">
      <c r="A38" s="25" t="s">
        <v>498</v>
      </c>
      <c r="B38" s="39" t="s">
        <v>361</v>
      </c>
      <c r="C38" s="25" t="s">
        <v>209</v>
      </c>
      <c r="D38" s="35" t="s">
        <v>65</v>
      </c>
      <c r="E38" s="36">
        <v>3.75</v>
      </c>
      <c r="F38" s="36">
        <v>4.75</v>
      </c>
      <c r="G38" s="36">
        <v>5</v>
      </c>
      <c r="H38" s="36">
        <v>4.75</v>
      </c>
      <c r="I38" s="36">
        <v>5.25</v>
      </c>
      <c r="J38" s="36">
        <v>4.5</v>
      </c>
      <c r="K38" s="36">
        <v>5.75</v>
      </c>
      <c r="L38" s="36">
        <v>4.75</v>
      </c>
      <c r="M38" s="36">
        <v>5.75</v>
      </c>
      <c r="N38" s="36">
        <v>4.75</v>
      </c>
      <c r="O38" s="36">
        <v>4.75</v>
      </c>
      <c r="P38" s="36">
        <v>5.5</v>
      </c>
      <c r="Q38" s="36">
        <v>5</v>
      </c>
      <c r="R38" s="37">
        <f t="shared" si="1"/>
        <v>4.9423076923076925</v>
      </c>
      <c r="S38" s="38">
        <f t="shared" si="2"/>
        <v>5.75</v>
      </c>
      <c r="T38" s="38">
        <f t="shared" si="3"/>
        <v>0</v>
      </c>
      <c r="U38" s="38">
        <f t="shared" si="4"/>
        <v>13</v>
      </c>
      <c r="V38" s="38">
        <f t="shared" si="5"/>
        <v>1</v>
      </c>
      <c r="W38" s="38">
        <f t="shared" si="6"/>
        <v>12</v>
      </c>
      <c r="X38" s="38" t="str">
        <f t="shared" si="7"/>
        <v/>
      </c>
      <c r="Y38" s="9"/>
      <c r="Z38" s="9"/>
      <c r="AA38" s="9"/>
    </row>
    <row r="39" spans="1:27" ht="15" x14ac:dyDescent="0.25">
      <c r="A39" s="25" t="s">
        <v>500</v>
      </c>
      <c r="B39" s="25" t="s">
        <v>82</v>
      </c>
      <c r="C39" s="25" t="s">
        <v>268</v>
      </c>
      <c r="D39" s="35" t="s">
        <v>64</v>
      </c>
      <c r="E39" s="36">
        <v>3.5</v>
      </c>
      <c r="F39" s="36">
        <v>4.25</v>
      </c>
      <c r="G39" s="36">
        <v>4.75</v>
      </c>
      <c r="H39" s="36">
        <v>5.75</v>
      </c>
      <c r="I39" s="36">
        <v>3.5</v>
      </c>
      <c r="J39" s="36">
        <v>3.75</v>
      </c>
      <c r="K39" s="36">
        <v>4</v>
      </c>
      <c r="L39" s="36">
        <v>5</v>
      </c>
      <c r="M39" s="36">
        <v>3.5</v>
      </c>
      <c r="N39" s="36">
        <v>4</v>
      </c>
      <c r="O39" s="36">
        <v>5.75</v>
      </c>
      <c r="P39" s="36">
        <v>4</v>
      </c>
      <c r="Q39" s="36">
        <v>5.5</v>
      </c>
      <c r="R39" s="37">
        <f t="shared" si="1"/>
        <v>4.4038461538461542</v>
      </c>
      <c r="S39" s="38">
        <f t="shared" si="2"/>
        <v>5.75</v>
      </c>
      <c r="T39" s="38">
        <f t="shared" si="3"/>
        <v>0</v>
      </c>
      <c r="U39" s="38">
        <f t="shared" si="4"/>
        <v>13</v>
      </c>
      <c r="V39" s="38">
        <f t="shared" si="5"/>
        <v>4</v>
      </c>
      <c r="W39" s="38">
        <f t="shared" si="6"/>
        <v>9</v>
      </c>
      <c r="X39" s="38" t="str">
        <f t="shared" si="7"/>
        <v/>
      </c>
      <c r="Y39" s="9"/>
      <c r="Z39" s="9"/>
      <c r="AA39" s="9"/>
    </row>
    <row r="40" spans="1:27" ht="15" x14ac:dyDescent="0.25">
      <c r="A40" s="25" t="s">
        <v>500</v>
      </c>
      <c r="B40" s="25" t="s">
        <v>82</v>
      </c>
      <c r="C40" s="25" t="s">
        <v>83</v>
      </c>
      <c r="D40" s="35" t="s">
        <v>65</v>
      </c>
      <c r="E40" s="36">
        <v>5.25</v>
      </c>
      <c r="F40" s="36">
        <v>5</v>
      </c>
      <c r="G40" s="36">
        <v>3.5</v>
      </c>
      <c r="H40" s="36">
        <v>4.75</v>
      </c>
      <c r="I40" s="36">
        <v>3.75</v>
      </c>
      <c r="J40" s="36">
        <v>4.5</v>
      </c>
      <c r="K40" s="36">
        <v>4</v>
      </c>
      <c r="L40" s="36">
        <v>6</v>
      </c>
      <c r="M40" s="36">
        <v>3.5</v>
      </c>
      <c r="N40" s="36">
        <v>4.25</v>
      </c>
      <c r="O40" s="36">
        <v>4.75</v>
      </c>
      <c r="P40" s="36">
        <v>4.75</v>
      </c>
      <c r="Q40" s="36">
        <v>3.75</v>
      </c>
      <c r="R40" s="37">
        <f t="shared" si="1"/>
        <v>4.4423076923076925</v>
      </c>
      <c r="S40" s="38">
        <f t="shared" si="2"/>
        <v>6</v>
      </c>
      <c r="T40" s="38">
        <f t="shared" si="3"/>
        <v>0</v>
      </c>
      <c r="U40" s="38">
        <f t="shared" si="4"/>
        <v>13</v>
      </c>
      <c r="V40" s="38">
        <f t="shared" si="5"/>
        <v>4</v>
      </c>
      <c r="W40" s="38">
        <f t="shared" si="6"/>
        <v>9</v>
      </c>
      <c r="X40" s="38" t="str">
        <f t="shared" si="7"/>
        <v>ja</v>
      </c>
      <c r="Y40" s="9"/>
      <c r="Z40" s="9"/>
      <c r="AA40" s="9"/>
    </row>
    <row r="41" spans="1:27" ht="15" x14ac:dyDescent="0.25">
      <c r="A41" s="25" t="s">
        <v>491</v>
      </c>
      <c r="B41" s="25" t="s">
        <v>84</v>
      </c>
      <c r="C41" s="25" t="s">
        <v>474</v>
      </c>
      <c r="D41" s="35" t="s">
        <v>64</v>
      </c>
      <c r="E41" s="36">
        <v>3.5</v>
      </c>
      <c r="F41" s="36">
        <v>5</v>
      </c>
      <c r="G41" s="36">
        <v>2.5</v>
      </c>
      <c r="H41" s="36">
        <v>4.25</v>
      </c>
      <c r="I41" s="36">
        <v>4</v>
      </c>
      <c r="J41" s="36">
        <v>4.5</v>
      </c>
      <c r="K41" s="36">
        <v>4.5</v>
      </c>
      <c r="L41" s="36">
        <v>4.5</v>
      </c>
      <c r="M41" s="36">
        <v>3</v>
      </c>
      <c r="N41" s="36">
        <v>5.25</v>
      </c>
      <c r="O41" s="36">
        <v>4.25</v>
      </c>
      <c r="P41" s="36">
        <v>6</v>
      </c>
      <c r="Q41" s="36">
        <v>6</v>
      </c>
      <c r="R41" s="37">
        <f t="shared" si="1"/>
        <v>4.4038461538461542</v>
      </c>
      <c r="S41" s="38">
        <f t="shared" si="2"/>
        <v>6</v>
      </c>
      <c r="T41" s="38">
        <f t="shared" si="3"/>
        <v>0</v>
      </c>
      <c r="U41" s="38">
        <f t="shared" si="4"/>
        <v>13</v>
      </c>
      <c r="V41" s="38">
        <f t="shared" si="5"/>
        <v>3</v>
      </c>
      <c r="W41" s="38">
        <f t="shared" si="6"/>
        <v>10</v>
      </c>
      <c r="X41" s="38" t="str">
        <f t="shared" si="7"/>
        <v/>
      </c>
      <c r="Y41" s="9"/>
      <c r="Z41" s="9"/>
      <c r="AA41" s="9"/>
    </row>
    <row r="42" spans="1:27" ht="15" x14ac:dyDescent="0.25">
      <c r="A42" s="25" t="s">
        <v>504</v>
      </c>
      <c r="B42" s="25" t="s">
        <v>84</v>
      </c>
      <c r="C42" s="25" t="s">
        <v>125</v>
      </c>
      <c r="D42" s="35" t="s">
        <v>64</v>
      </c>
      <c r="E42" s="36">
        <v>3.5</v>
      </c>
      <c r="F42" s="36">
        <v>3</v>
      </c>
      <c r="G42" s="36">
        <v>4.5</v>
      </c>
      <c r="H42" s="36">
        <v>4.25</v>
      </c>
      <c r="I42" s="36">
        <v>5.5</v>
      </c>
      <c r="J42" s="36">
        <v>3.75</v>
      </c>
      <c r="K42" s="36">
        <v>4.75</v>
      </c>
      <c r="L42" s="36">
        <v>6</v>
      </c>
      <c r="M42" s="36">
        <v>4.5</v>
      </c>
      <c r="N42" s="36">
        <v>5</v>
      </c>
      <c r="O42" s="36">
        <v>4.25</v>
      </c>
      <c r="P42" s="36">
        <v>4</v>
      </c>
      <c r="Q42" s="36">
        <v>5.25</v>
      </c>
      <c r="R42" s="37">
        <f t="shared" si="1"/>
        <v>4.4807692307692308</v>
      </c>
      <c r="S42" s="38">
        <f t="shared" si="2"/>
        <v>6</v>
      </c>
      <c r="T42" s="38">
        <f t="shared" si="3"/>
        <v>0</v>
      </c>
      <c r="U42" s="38">
        <f t="shared" si="4"/>
        <v>13</v>
      </c>
      <c r="V42" s="38">
        <f t="shared" si="5"/>
        <v>3</v>
      </c>
      <c r="W42" s="38">
        <f t="shared" si="6"/>
        <v>10</v>
      </c>
      <c r="X42" s="38" t="str">
        <f t="shared" si="7"/>
        <v/>
      </c>
      <c r="Y42" s="9"/>
      <c r="Z42" s="9"/>
      <c r="AA42" s="9"/>
    </row>
    <row r="43" spans="1:27" ht="15" x14ac:dyDescent="0.25">
      <c r="A43" s="25" t="s">
        <v>492</v>
      </c>
      <c r="B43" s="25" t="s">
        <v>84</v>
      </c>
      <c r="C43" s="25" t="s">
        <v>76</v>
      </c>
      <c r="D43" s="35" t="s">
        <v>64</v>
      </c>
      <c r="E43" s="36">
        <v>3.5</v>
      </c>
      <c r="F43" s="36">
        <v>4.25</v>
      </c>
      <c r="G43" s="36">
        <v>5.25</v>
      </c>
      <c r="H43" s="36">
        <v>4.25</v>
      </c>
      <c r="I43" s="36">
        <v>3.75</v>
      </c>
      <c r="J43" s="36">
        <v>3.25</v>
      </c>
      <c r="K43" s="36">
        <v>3.25</v>
      </c>
      <c r="L43" s="36">
        <v>4.5</v>
      </c>
      <c r="M43" s="36">
        <v>4.75</v>
      </c>
      <c r="N43" s="36">
        <v>5.75</v>
      </c>
      <c r="O43" s="36">
        <v>4.25</v>
      </c>
      <c r="P43" s="36">
        <v>4.25</v>
      </c>
      <c r="Q43" s="36">
        <v>5.25</v>
      </c>
      <c r="R43" s="37">
        <f t="shared" si="1"/>
        <v>4.3269230769230766</v>
      </c>
      <c r="S43" s="38">
        <f t="shared" si="2"/>
        <v>5.75</v>
      </c>
      <c r="T43" s="38">
        <f t="shared" si="3"/>
        <v>0</v>
      </c>
      <c r="U43" s="38">
        <f t="shared" si="4"/>
        <v>13</v>
      </c>
      <c r="V43" s="38">
        <f t="shared" si="5"/>
        <v>4</v>
      </c>
      <c r="W43" s="38">
        <f t="shared" si="6"/>
        <v>9</v>
      </c>
      <c r="X43" s="38" t="str">
        <f t="shared" si="7"/>
        <v/>
      </c>
      <c r="Y43" s="9"/>
      <c r="Z43" s="9"/>
      <c r="AA43" s="9"/>
    </row>
    <row r="44" spans="1:27" ht="15" x14ac:dyDescent="0.25">
      <c r="A44" s="25" t="s">
        <v>494</v>
      </c>
      <c r="B44" s="25" t="s">
        <v>84</v>
      </c>
      <c r="C44" s="25" t="s">
        <v>85</v>
      </c>
      <c r="D44" s="35" t="s">
        <v>65</v>
      </c>
      <c r="E44" s="36">
        <v>5.25</v>
      </c>
      <c r="F44" s="36">
        <v>3.25</v>
      </c>
      <c r="G44" s="36">
        <v>5</v>
      </c>
      <c r="H44" s="36">
        <v>4.75</v>
      </c>
      <c r="I44" s="36">
        <v>5</v>
      </c>
      <c r="J44" s="36">
        <v>5.75</v>
      </c>
      <c r="K44" s="36">
        <v>4.25</v>
      </c>
      <c r="L44" s="36">
        <v>3.5</v>
      </c>
      <c r="M44" s="36">
        <v>3.25</v>
      </c>
      <c r="N44" s="36">
        <v>4</v>
      </c>
      <c r="O44" s="36">
        <v>4.75</v>
      </c>
      <c r="P44" s="36">
        <v>5.75</v>
      </c>
      <c r="Q44" s="36">
        <v>5.25</v>
      </c>
      <c r="R44" s="37">
        <f t="shared" si="1"/>
        <v>4.5961538461538458</v>
      </c>
      <c r="S44" s="38">
        <f t="shared" si="2"/>
        <v>5.75</v>
      </c>
      <c r="T44" s="38">
        <f t="shared" si="3"/>
        <v>0</v>
      </c>
      <c r="U44" s="38">
        <f t="shared" si="4"/>
        <v>13</v>
      </c>
      <c r="V44" s="38">
        <f t="shared" si="5"/>
        <v>3</v>
      </c>
      <c r="W44" s="38">
        <f t="shared" si="6"/>
        <v>10</v>
      </c>
      <c r="X44" s="38" t="str">
        <f t="shared" si="7"/>
        <v>ja</v>
      </c>
      <c r="Y44" s="9"/>
      <c r="Z44" s="9"/>
      <c r="AA44" s="9"/>
    </row>
    <row r="45" spans="1:27" ht="15" x14ac:dyDescent="0.25">
      <c r="A45" s="25" t="s">
        <v>500</v>
      </c>
      <c r="B45" s="25" t="s">
        <v>86</v>
      </c>
      <c r="C45" s="25" t="s">
        <v>414</v>
      </c>
      <c r="D45" s="35" t="s">
        <v>64</v>
      </c>
      <c r="E45" s="36">
        <v>3.5</v>
      </c>
      <c r="F45" s="36">
        <v>4</v>
      </c>
      <c r="G45" s="36">
        <v>4.5</v>
      </c>
      <c r="H45" s="36">
        <v>5.75</v>
      </c>
      <c r="I45" s="36">
        <v>5.25</v>
      </c>
      <c r="J45" s="36">
        <v>5.5</v>
      </c>
      <c r="K45" s="36">
        <v>6</v>
      </c>
      <c r="L45" s="36">
        <v>4.25</v>
      </c>
      <c r="M45" s="36">
        <v>5.5</v>
      </c>
      <c r="N45" s="36">
        <v>5.5</v>
      </c>
      <c r="O45" s="36">
        <v>5.75</v>
      </c>
      <c r="P45" s="36">
        <v>4.25</v>
      </c>
      <c r="Q45" s="36">
        <v>5.25</v>
      </c>
      <c r="R45" s="37">
        <f t="shared" si="1"/>
        <v>5</v>
      </c>
      <c r="S45" s="38">
        <f t="shared" si="2"/>
        <v>6</v>
      </c>
      <c r="T45" s="38">
        <f t="shared" si="3"/>
        <v>0</v>
      </c>
      <c r="U45" s="38">
        <f t="shared" si="4"/>
        <v>13</v>
      </c>
      <c r="V45" s="38">
        <f t="shared" si="5"/>
        <v>1</v>
      </c>
      <c r="W45" s="38">
        <f t="shared" si="6"/>
        <v>12</v>
      </c>
      <c r="X45" s="38" t="str">
        <f t="shared" si="7"/>
        <v/>
      </c>
      <c r="Y45" s="9"/>
      <c r="Z45" s="9"/>
      <c r="AA45" s="9"/>
    </row>
    <row r="46" spans="1:27" ht="15" x14ac:dyDescent="0.25">
      <c r="A46" s="25" t="s">
        <v>501</v>
      </c>
      <c r="B46" s="25" t="s">
        <v>88</v>
      </c>
      <c r="C46" s="25" t="s">
        <v>278</v>
      </c>
      <c r="D46" s="35" t="s">
        <v>64</v>
      </c>
      <c r="E46" s="36">
        <v>3.5</v>
      </c>
      <c r="F46" s="36">
        <v>5.75</v>
      </c>
      <c r="G46" s="36">
        <v>4.75</v>
      </c>
      <c r="H46" s="36">
        <v>5.75</v>
      </c>
      <c r="I46" s="36">
        <v>3.25</v>
      </c>
      <c r="J46" s="36">
        <v>6</v>
      </c>
      <c r="K46" s="36">
        <v>5</v>
      </c>
      <c r="L46" s="36">
        <v>4.5</v>
      </c>
      <c r="M46" s="36">
        <v>4.5</v>
      </c>
      <c r="N46" s="36">
        <v>6</v>
      </c>
      <c r="O46" s="36">
        <v>5.75</v>
      </c>
      <c r="P46" s="36">
        <v>4</v>
      </c>
      <c r="Q46" s="36">
        <v>5.25</v>
      </c>
      <c r="R46" s="37">
        <f t="shared" si="1"/>
        <v>4.9230769230769234</v>
      </c>
      <c r="S46" s="38">
        <f t="shared" si="2"/>
        <v>6</v>
      </c>
      <c r="T46" s="38">
        <f t="shared" si="3"/>
        <v>0</v>
      </c>
      <c r="U46" s="38">
        <f t="shared" si="4"/>
        <v>13</v>
      </c>
      <c r="V46" s="38">
        <f t="shared" si="5"/>
        <v>2</v>
      </c>
      <c r="W46" s="38">
        <f t="shared" si="6"/>
        <v>11</v>
      </c>
      <c r="X46" s="38" t="str">
        <f t="shared" si="7"/>
        <v/>
      </c>
      <c r="Y46" s="9"/>
      <c r="Z46" s="9"/>
      <c r="AA46" s="9"/>
    </row>
    <row r="47" spans="1:27" ht="15" x14ac:dyDescent="0.25">
      <c r="A47" s="25" t="s">
        <v>497</v>
      </c>
      <c r="B47" s="25" t="s">
        <v>88</v>
      </c>
      <c r="C47" s="25" t="s">
        <v>87</v>
      </c>
      <c r="D47" s="35" t="s">
        <v>65</v>
      </c>
      <c r="E47" s="36">
        <v>2.25</v>
      </c>
      <c r="F47" s="36">
        <v>3.75</v>
      </c>
      <c r="G47" s="36">
        <v>5</v>
      </c>
      <c r="H47" s="36">
        <v>5.5</v>
      </c>
      <c r="I47" s="36">
        <v>5.5</v>
      </c>
      <c r="J47" s="36">
        <v>5.75</v>
      </c>
      <c r="K47" s="36">
        <v>5.75</v>
      </c>
      <c r="L47" s="36">
        <v>3.75</v>
      </c>
      <c r="M47" s="36">
        <v>6</v>
      </c>
      <c r="N47" s="36">
        <v>4.5</v>
      </c>
      <c r="O47" s="36">
        <v>5.5</v>
      </c>
      <c r="P47" s="36">
        <v>5</v>
      </c>
      <c r="Q47" s="36">
        <v>4.25</v>
      </c>
      <c r="R47" s="37">
        <f t="shared" si="1"/>
        <v>4.8076923076923075</v>
      </c>
      <c r="S47" s="38">
        <f t="shared" si="2"/>
        <v>6</v>
      </c>
      <c r="T47" s="38">
        <f t="shared" si="3"/>
        <v>0</v>
      </c>
      <c r="U47" s="38">
        <f t="shared" si="4"/>
        <v>13</v>
      </c>
      <c r="V47" s="38">
        <f t="shared" si="5"/>
        <v>3</v>
      </c>
      <c r="W47" s="38">
        <f t="shared" si="6"/>
        <v>10</v>
      </c>
      <c r="X47" s="38" t="str">
        <f t="shared" si="7"/>
        <v/>
      </c>
      <c r="Y47" s="9"/>
      <c r="Z47" s="9"/>
      <c r="AA47" s="9"/>
    </row>
    <row r="48" spans="1:27" ht="15" x14ac:dyDescent="0.25">
      <c r="A48" s="25" t="s">
        <v>502</v>
      </c>
      <c r="B48" s="25" t="s">
        <v>41</v>
      </c>
      <c r="C48" s="25" t="s">
        <v>16</v>
      </c>
      <c r="D48" s="35" t="s">
        <v>64</v>
      </c>
      <c r="E48" s="36">
        <v>5.75</v>
      </c>
      <c r="F48" s="36">
        <v>4</v>
      </c>
      <c r="G48" s="36">
        <v>3.5</v>
      </c>
      <c r="H48" s="36">
        <v>4</v>
      </c>
      <c r="I48" s="36">
        <v>5.25</v>
      </c>
      <c r="J48" s="36">
        <v>3.75</v>
      </c>
      <c r="K48" s="36">
        <v>4.75</v>
      </c>
      <c r="L48" s="36">
        <v>4.5</v>
      </c>
      <c r="M48" s="36">
        <v>4.75</v>
      </c>
      <c r="N48" s="36">
        <v>4</v>
      </c>
      <c r="O48" s="36">
        <v>5.75</v>
      </c>
      <c r="P48" s="36">
        <v>3.75</v>
      </c>
      <c r="Q48" s="36">
        <v>2.75</v>
      </c>
      <c r="R48" s="37">
        <f t="shared" si="1"/>
        <v>4.3461538461538458</v>
      </c>
      <c r="S48" s="38">
        <f t="shared" si="2"/>
        <v>5.75</v>
      </c>
      <c r="T48" s="38">
        <f t="shared" si="3"/>
        <v>0</v>
      </c>
      <c r="U48" s="38">
        <f t="shared" si="4"/>
        <v>13</v>
      </c>
      <c r="V48" s="38">
        <f t="shared" si="5"/>
        <v>4</v>
      </c>
      <c r="W48" s="38">
        <f t="shared" si="6"/>
        <v>9</v>
      </c>
      <c r="X48" s="38" t="str">
        <f t="shared" si="7"/>
        <v/>
      </c>
      <c r="Y48" s="9"/>
      <c r="Z48" s="9"/>
      <c r="AA48" s="9"/>
    </row>
    <row r="49" spans="1:27" ht="15" x14ac:dyDescent="0.25">
      <c r="A49" s="25" t="s">
        <v>495</v>
      </c>
      <c r="B49" s="25" t="s">
        <v>41</v>
      </c>
      <c r="C49" s="25" t="s">
        <v>475</v>
      </c>
      <c r="D49" s="35" t="s">
        <v>64</v>
      </c>
      <c r="E49" s="36">
        <v>3.5</v>
      </c>
      <c r="F49" s="36">
        <v>3.5</v>
      </c>
      <c r="G49" s="36"/>
      <c r="H49" s="36">
        <v>5.5</v>
      </c>
      <c r="I49" s="36"/>
      <c r="J49" s="36">
        <v>3.25</v>
      </c>
      <c r="K49" s="36">
        <v>3.25</v>
      </c>
      <c r="L49" s="36">
        <v>4.75</v>
      </c>
      <c r="M49" s="36">
        <v>4</v>
      </c>
      <c r="N49" s="36">
        <v>4.5</v>
      </c>
      <c r="O49" s="36">
        <v>5.5</v>
      </c>
      <c r="P49" s="36">
        <v>4.25</v>
      </c>
      <c r="Q49" s="36">
        <v>5.5</v>
      </c>
      <c r="R49" s="37">
        <f t="shared" si="1"/>
        <v>4.3181818181818183</v>
      </c>
      <c r="S49" s="38">
        <f t="shared" si="2"/>
        <v>5.5</v>
      </c>
      <c r="T49" s="38">
        <f t="shared" si="3"/>
        <v>2</v>
      </c>
      <c r="U49" s="38">
        <f t="shared" si="4"/>
        <v>11</v>
      </c>
      <c r="V49" s="38">
        <f t="shared" si="5"/>
        <v>4</v>
      </c>
      <c r="W49" s="38">
        <f t="shared" si="6"/>
        <v>7</v>
      </c>
      <c r="X49" s="38" t="str">
        <f t="shared" si="7"/>
        <v/>
      </c>
      <c r="Y49" s="9"/>
      <c r="Z49" s="9"/>
      <c r="AA49" s="9"/>
    </row>
    <row r="50" spans="1:27" ht="15" x14ac:dyDescent="0.25">
      <c r="A50" s="25" t="s">
        <v>492</v>
      </c>
      <c r="B50" s="25" t="s">
        <v>89</v>
      </c>
      <c r="C50" s="25" t="s">
        <v>92</v>
      </c>
      <c r="D50" s="35" t="s">
        <v>64</v>
      </c>
      <c r="E50" s="36">
        <v>3.5</v>
      </c>
      <c r="F50" s="36">
        <v>5</v>
      </c>
      <c r="G50" s="36">
        <v>3</v>
      </c>
      <c r="H50" s="36">
        <v>5.75</v>
      </c>
      <c r="I50" s="36">
        <v>4.5</v>
      </c>
      <c r="J50" s="36">
        <v>4.5</v>
      </c>
      <c r="K50" s="36">
        <v>5.5</v>
      </c>
      <c r="L50" s="36">
        <v>5.5</v>
      </c>
      <c r="M50" s="36">
        <v>4</v>
      </c>
      <c r="N50" s="36">
        <v>3.75</v>
      </c>
      <c r="O50" s="36">
        <v>5.75</v>
      </c>
      <c r="P50" s="36">
        <v>5.25</v>
      </c>
      <c r="Q50" s="36">
        <v>4.5</v>
      </c>
      <c r="R50" s="37">
        <f t="shared" si="1"/>
        <v>4.6538461538461542</v>
      </c>
      <c r="S50" s="38">
        <f t="shared" si="2"/>
        <v>5.75</v>
      </c>
      <c r="T50" s="38">
        <f t="shared" si="3"/>
        <v>0</v>
      </c>
      <c r="U50" s="38">
        <f t="shared" si="4"/>
        <v>13</v>
      </c>
      <c r="V50" s="38">
        <f t="shared" si="5"/>
        <v>3</v>
      </c>
      <c r="W50" s="38">
        <f t="shared" si="6"/>
        <v>10</v>
      </c>
      <c r="X50" s="38" t="str">
        <f t="shared" si="7"/>
        <v/>
      </c>
      <c r="Y50" s="9"/>
      <c r="Z50" s="9"/>
      <c r="AA50" s="9"/>
    </row>
    <row r="51" spans="1:27" ht="15" x14ac:dyDescent="0.25">
      <c r="A51" s="25" t="s">
        <v>504</v>
      </c>
      <c r="B51" s="25" t="s">
        <v>89</v>
      </c>
      <c r="C51" s="25" t="s">
        <v>90</v>
      </c>
      <c r="D51" s="35" t="s">
        <v>64</v>
      </c>
      <c r="E51" s="36">
        <v>4.75</v>
      </c>
      <c r="F51" s="36">
        <v>4.25</v>
      </c>
      <c r="G51" s="36">
        <v>4.5</v>
      </c>
      <c r="H51" s="36">
        <v>4.25</v>
      </c>
      <c r="I51" s="36">
        <v>3.25</v>
      </c>
      <c r="J51" s="36">
        <v>5</v>
      </c>
      <c r="K51" s="36"/>
      <c r="L51" s="36">
        <v>5.5</v>
      </c>
      <c r="M51" s="36">
        <v>4.25</v>
      </c>
      <c r="N51" s="36">
        <v>4.25</v>
      </c>
      <c r="O51" s="36">
        <v>4.25</v>
      </c>
      <c r="P51" s="36">
        <v>5.25</v>
      </c>
      <c r="Q51" s="36">
        <v>4.5</v>
      </c>
      <c r="R51" s="37">
        <f t="shared" si="1"/>
        <v>4.5</v>
      </c>
      <c r="S51" s="38">
        <f t="shared" si="2"/>
        <v>5.5</v>
      </c>
      <c r="T51" s="38">
        <f t="shared" si="3"/>
        <v>1</v>
      </c>
      <c r="U51" s="38">
        <f t="shared" si="4"/>
        <v>12</v>
      </c>
      <c r="V51" s="38">
        <f t="shared" si="5"/>
        <v>1</v>
      </c>
      <c r="W51" s="38">
        <f t="shared" si="6"/>
        <v>11</v>
      </c>
      <c r="X51" s="38" t="str">
        <f t="shared" si="7"/>
        <v/>
      </c>
      <c r="Y51" s="9"/>
      <c r="Z51" s="9"/>
      <c r="AA51" s="9"/>
    </row>
    <row r="52" spans="1:27" ht="15" x14ac:dyDescent="0.25">
      <c r="A52" s="25" t="s">
        <v>502</v>
      </c>
      <c r="B52" s="25" t="s">
        <v>91</v>
      </c>
      <c r="C52" s="25" t="s">
        <v>92</v>
      </c>
      <c r="D52" s="35" t="s">
        <v>64</v>
      </c>
      <c r="E52" s="36">
        <v>4</v>
      </c>
      <c r="F52" s="36">
        <v>4.5</v>
      </c>
      <c r="G52" s="36">
        <v>3.5</v>
      </c>
      <c r="H52" s="36">
        <v>4.75</v>
      </c>
      <c r="I52" s="36">
        <v>3.5</v>
      </c>
      <c r="J52" s="36">
        <v>5.75</v>
      </c>
      <c r="K52" s="36">
        <v>3</v>
      </c>
      <c r="L52" s="36">
        <v>4.75</v>
      </c>
      <c r="M52" s="36">
        <v>3.25</v>
      </c>
      <c r="N52" s="36">
        <v>4.25</v>
      </c>
      <c r="O52" s="36">
        <v>4.75</v>
      </c>
      <c r="P52" s="36">
        <v>5.25</v>
      </c>
      <c r="Q52" s="36">
        <v>5.25</v>
      </c>
      <c r="R52" s="37">
        <f t="shared" si="1"/>
        <v>4.3461538461538458</v>
      </c>
      <c r="S52" s="38">
        <f t="shared" si="2"/>
        <v>5.75</v>
      </c>
      <c r="T52" s="38">
        <f t="shared" si="3"/>
        <v>0</v>
      </c>
      <c r="U52" s="38">
        <f t="shared" si="4"/>
        <v>13</v>
      </c>
      <c r="V52" s="38">
        <f t="shared" si="5"/>
        <v>4</v>
      </c>
      <c r="W52" s="38">
        <f t="shared" si="6"/>
        <v>9</v>
      </c>
      <c r="X52" s="38" t="str">
        <f t="shared" si="7"/>
        <v/>
      </c>
      <c r="Y52" s="9"/>
      <c r="Z52" s="9"/>
      <c r="AA52" s="9"/>
    </row>
    <row r="53" spans="1:27" ht="15" x14ac:dyDescent="0.25">
      <c r="A53" s="25" t="s">
        <v>493</v>
      </c>
      <c r="B53" s="25" t="s">
        <v>91</v>
      </c>
      <c r="C53" s="25" t="s">
        <v>476</v>
      </c>
      <c r="D53" s="35" t="s">
        <v>64</v>
      </c>
      <c r="E53" s="36">
        <v>3.5</v>
      </c>
      <c r="F53" s="36">
        <v>4.25</v>
      </c>
      <c r="G53" s="36">
        <v>5.25</v>
      </c>
      <c r="H53" s="36">
        <v>4.25</v>
      </c>
      <c r="I53" s="36"/>
      <c r="J53" s="36">
        <v>5.75</v>
      </c>
      <c r="K53" s="36">
        <v>4</v>
      </c>
      <c r="L53" s="36">
        <v>4</v>
      </c>
      <c r="M53" s="36">
        <v>4</v>
      </c>
      <c r="N53" s="36">
        <v>4</v>
      </c>
      <c r="O53" s="36">
        <v>4.25</v>
      </c>
      <c r="P53" s="36">
        <v>5</v>
      </c>
      <c r="Q53" s="36">
        <v>4.5</v>
      </c>
      <c r="R53" s="37">
        <f t="shared" si="1"/>
        <v>4.395833333333333</v>
      </c>
      <c r="S53" s="38">
        <f t="shared" si="2"/>
        <v>5.75</v>
      </c>
      <c r="T53" s="38">
        <f t="shared" si="3"/>
        <v>1</v>
      </c>
      <c r="U53" s="38">
        <f t="shared" si="4"/>
        <v>12</v>
      </c>
      <c r="V53" s="38">
        <f t="shared" si="5"/>
        <v>1</v>
      </c>
      <c r="W53" s="38">
        <f t="shared" si="6"/>
        <v>11</v>
      </c>
      <c r="X53" s="38" t="str">
        <f t="shared" si="7"/>
        <v/>
      </c>
      <c r="Y53" s="9"/>
      <c r="Z53" s="9"/>
      <c r="AA53" s="9"/>
    </row>
    <row r="54" spans="1:27" ht="15" x14ac:dyDescent="0.25">
      <c r="A54" s="25" t="s">
        <v>491</v>
      </c>
      <c r="B54" s="39" t="s">
        <v>362</v>
      </c>
      <c r="C54" s="25" t="s">
        <v>363</v>
      </c>
      <c r="D54" s="35" t="s">
        <v>65</v>
      </c>
      <c r="E54" s="36">
        <v>3.75</v>
      </c>
      <c r="F54" s="36">
        <v>4</v>
      </c>
      <c r="G54" s="36">
        <v>2.25</v>
      </c>
      <c r="H54" s="36">
        <v>5.75</v>
      </c>
      <c r="I54" s="36">
        <v>3.5</v>
      </c>
      <c r="J54" s="36">
        <v>5.5</v>
      </c>
      <c r="K54" s="36">
        <v>3</v>
      </c>
      <c r="L54" s="36">
        <v>5.75</v>
      </c>
      <c r="M54" s="36">
        <v>3.25</v>
      </c>
      <c r="N54" s="36">
        <v>5.5</v>
      </c>
      <c r="O54" s="36">
        <v>5.75</v>
      </c>
      <c r="P54" s="36">
        <v>3.75</v>
      </c>
      <c r="Q54" s="36">
        <v>6</v>
      </c>
      <c r="R54" s="37">
        <f t="shared" si="1"/>
        <v>4.4423076923076925</v>
      </c>
      <c r="S54" s="38">
        <f t="shared" si="2"/>
        <v>6</v>
      </c>
      <c r="T54" s="38">
        <f t="shared" si="3"/>
        <v>0</v>
      </c>
      <c r="U54" s="38">
        <f t="shared" si="4"/>
        <v>13</v>
      </c>
      <c r="V54" s="38">
        <f t="shared" si="5"/>
        <v>6</v>
      </c>
      <c r="W54" s="38">
        <f t="shared" si="6"/>
        <v>7</v>
      </c>
      <c r="X54" s="38" t="str">
        <f t="shared" si="7"/>
        <v/>
      </c>
      <c r="Y54" s="9"/>
      <c r="Z54" s="9"/>
      <c r="AA54" s="9"/>
    </row>
    <row r="55" spans="1:27" ht="15" x14ac:dyDescent="0.25">
      <c r="A55" s="25" t="s">
        <v>494</v>
      </c>
      <c r="B55" s="39" t="s">
        <v>364</v>
      </c>
      <c r="C55" s="25" t="s">
        <v>111</v>
      </c>
      <c r="D55" s="35" t="s">
        <v>65</v>
      </c>
      <c r="E55" s="36">
        <v>2.25</v>
      </c>
      <c r="F55" s="36">
        <v>3.75</v>
      </c>
      <c r="G55" s="36">
        <v>5</v>
      </c>
      <c r="H55" s="36">
        <v>5.5</v>
      </c>
      <c r="I55" s="36">
        <v>5.5</v>
      </c>
      <c r="J55" s="36">
        <v>5.75</v>
      </c>
      <c r="K55" s="36">
        <v>5.75</v>
      </c>
      <c r="L55" s="36">
        <v>3.75</v>
      </c>
      <c r="M55" s="36">
        <v>6</v>
      </c>
      <c r="N55" s="36">
        <v>4.5</v>
      </c>
      <c r="O55" s="36">
        <v>5.5</v>
      </c>
      <c r="P55" s="36">
        <v>5</v>
      </c>
      <c r="Q55" s="36">
        <v>4.25</v>
      </c>
      <c r="R55" s="37">
        <f t="shared" si="1"/>
        <v>4.8076923076923075</v>
      </c>
      <c r="S55" s="38">
        <f t="shared" si="2"/>
        <v>6</v>
      </c>
      <c r="T55" s="38">
        <f t="shared" si="3"/>
        <v>0</v>
      </c>
      <c r="U55" s="38">
        <f t="shared" si="4"/>
        <v>13</v>
      </c>
      <c r="V55" s="38">
        <f t="shared" si="5"/>
        <v>3</v>
      </c>
      <c r="W55" s="38">
        <f t="shared" si="6"/>
        <v>10</v>
      </c>
      <c r="X55" s="38" t="str">
        <f t="shared" si="7"/>
        <v/>
      </c>
      <c r="Y55" s="9"/>
      <c r="Z55" s="9"/>
      <c r="AA55" s="9"/>
    </row>
    <row r="56" spans="1:27" ht="15" x14ac:dyDescent="0.25">
      <c r="A56" s="25" t="s">
        <v>495</v>
      </c>
      <c r="B56" s="39" t="s">
        <v>365</v>
      </c>
      <c r="C56" s="25" t="s">
        <v>366</v>
      </c>
      <c r="D56" s="35" t="s">
        <v>65</v>
      </c>
      <c r="E56" s="36">
        <v>2.25</v>
      </c>
      <c r="F56" s="36">
        <v>3.75</v>
      </c>
      <c r="G56" s="36">
        <v>5</v>
      </c>
      <c r="H56" s="36">
        <v>5.5</v>
      </c>
      <c r="I56" s="36">
        <v>5.5</v>
      </c>
      <c r="J56" s="36">
        <v>5.75</v>
      </c>
      <c r="K56" s="36">
        <v>5.75</v>
      </c>
      <c r="L56" s="36">
        <v>3.75</v>
      </c>
      <c r="M56" s="36">
        <v>6</v>
      </c>
      <c r="N56" s="36"/>
      <c r="O56" s="36">
        <v>5.5</v>
      </c>
      <c r="P56" s="36">
        <v>5</v>
      </c>
      <c r="Q56" s="36">
        <v>4.25</v>
      </c>
      <c r="R56" s="37">
        <f t="shared" si="1"/>
        <v>4.833333333333333</v>
      </c>
      <c r="S56" s="38">
        <f t="shared" si="2"/>
        <v>6</v>
      </c>
      <c r="T56" s="38">
        <f t="shared" si="3"/>
        <v>1</v>
      </c>
      <c r="U56" s="38">
        <f t="shared" si="4"/>
        <v>12</v>
      </c>
      <c r="V56" s="38">
        <f t="shared" si="5"/>
        <v>3</v>
      </c>
      <c r="W56" s="38">
        <f t="shared" si="6"/>
        <v>9</v>
      </c>
      <c r="X56" s="38" t="str">
        <f t="shared" si="7"/>
        <v/>
      </c>
      <c r="Y56" s="9"/>
      <c r="Z56" s="9"/>
      <c r="AA56" s="9"/>
    </row>
    <row r="57" spans="1:27" ht="15" x14ac:dyDescent="0.25">
      <c r="A57" s="25" t="s">
        <v>499</v>
      </c>
      <c r="B57" s="25" t="s">
        <v>93</v>
      </c>
      <c r="C57" s="25" t="s">
        <v>94</v>
      </c>
      <c r="D57" s="35" t="s">
        <v>65</v>
      </c>
      <c r="E57" s="36">
        <v>2.75</v>
      </c>
      <c r="F57" s="36">
        <v>3.75</v>
      </c>
      <c r="G57" s="36">
        <v>5</v>
      </c>
      <c r="H57" s="36"/>
      <c r="I57" s="36">
        <v>3.5</v>
      </c>
      <c r="J57" s="36">
        <v>4.75</v>
      </c>
      <c r="K57" s="36">
        <v>5</v>
      </c>
      <c r="L57" s="36">
        <v>5</v>
      </c>
      <c r="M57" s="36">
        <v>4</v>
      </c>
      <c r="N57" s="36">
        <v>4.25</v>
      </c>
      <c r="O57" s="36">
        <v>3.25</v>
      </c>
      <c r="P57" s="36">
        <v>5.25</v>
      </c>
      <c r="Q57" s="36">
        <v>4.25</v>
      </c>
      <c r="R57" s="37">
        <f t="shared" si="1"/>
        <v>4.229166666666667</v>
      </c>
      <c r="S57" s="38">
        <f t="shared" si="2"/>
        <v>5.25</v>
      </c>
      <c r="T57" s="38">
        <f t="shared" si="3"/>
        <v>1</v>
      </c>
      <c r="U57" s="38">
        <f t="shared" si="4"/>
        <v>12</v>
      </c>
      <c r="V57" s="38">
        <f t="shared" si="5"/>
        <v>4</v>
      </c>
      <c r="W57" s="38">
        <f t="shared" si="6"/>
        <v>8</v>
      </c>
      <c r="X57" s="38" t="str">
        <f t="shared" si="7"/>
        <v/>
      </c>
      <c r="Y57" s="9"/>
      <c r="Z57" s="9"/>
      <c r="AA57" s="9"/>
    </row>
    <row r="58" spans="1:27" ht="15" x14ac:dyDescent="0.25">
      <c r="A58" s="25" t="s">
        <v>506</v>
      </c>
      <c r="B58" s="25" t="s">
        <v>93</v>
      </c>
      <c r="C58" s="25" t="s">
        <v>477</v>
      </c>
      <c r="D58" s="35" t="s">
        <v>64</v>
      </c>
      <c r="E58" s="36">
        <v>3.5</v>
      </c>
      <c r="F58" s="36">
        <v>5.5</v>
      </c>
      <c r="G58" s="36">
        <v>2.75</v>
      </c>
      <c r="H58" s="36">
        <v>3</v>
      </c>
      <c r="I58" s="36">
        <v>4.75</v>
      </c>
      <c r="J58" s="36">
        <v>5</v>
      </c>
      <c r="K58" s="36">
        <v>5.75</v>
      </c>
      <c r="L58" s="36">
        <v>4.75</v>
      </c>
      <c r="M58" s="36">
        <v>4.25</v>
      </c>
      <c r="N58" s="36">
        <v>4</v>
      </c>
      <c r="O58" s="36">
        <v>3</v>
      </c>
      <c r="P58" s="36">
        <v>5.75</v>
      </c>
      <c r="Q58" s="36">
        <v>4.75</v>
      </c>
      <c r="R58" s="37">
        <f t="shared" si="1"/>
        <v>4.365384615384615</v>
      </c>
      <c r="S58" s="38">
        <f t="shared" si="2"/>
        <v>5.75</v>
      </c>
      <c r="T58" s="38">
        <f t="shared" si="3"/>
        <v>0</v>
      </c>
      <c r="U58" s="38">
        <f t="shared" si="4"/>
        <v>13</v>
      </c>
      <c r="V58" s="38">
        <f t="shared" si="5"/>
        <v>4</v>
      </c>
      <c r="W58" s="38">
        <f t="shared" si="6"/>
        <v>9</v>
      </c>
      <c r="X58" s="38" t="str">
        <f t="shared" si="7"/>
        <v/>
      </c>
      <c r="Y58" s="9"/>
      <c r="Z58" s="9"/>
      <c r="AA58" s="9"/>
    </row>
    <row r="59" spans="1:27" ht="15" x14ac:dyDescent="0.25">
      <c r="A59" s="25" t="s">
        <v>498</v>
      </c>
      <c r="B59" s="39" t="s">
        <v>367</v>
      </c>
      <c r="C59" s="25" t="s">
        <v>149</v>
      </c>
      <c r="D59" s="35" t="s">
        <v>65</v>
      </c>
      <c r="E59" s="36">
        <v>6</v>
      </c>
      <c r="F59" s="36">
        <v>3.25</v>
      </c>
      <c r="G59" s="36">
        <v>5.75</v>
      </c>
      <c r="H59" s="36">
        <v>5.5</v>
      </c>
      <c r="I59" s="36">
        <v>6</v>
      </c>
      <c r="J59" s="36">
        <v>5.5</v>
      </c>
      <c r="K59" s="36">
        <v>5.5</v>
      </c>
      <c r="L59" s="36">
        <v>6</v>
      </c>
      <c r="M59" s="36">
        <v>5.25</v>
      </c>
      <c r="N59" s="36">
        <v>4.5</v>
      </c>
      <c r="O59" s="36">
        <v>5.5</v>
      </c>
      <c r="P59" s="36">
        <v>4.75</v>
      </c>
      <c r="Q59" s="36">
        <v>5.25</v>
      </c>
      <c r="R59" s="37">
        <f t="shared" si="1"/>
        <v>5.2884615384615383</v>
      </c>
      <c r="S59" s="38">
        <f t="shared" si="2"/>
        <v>6</v>
      </c>
      <c r="T59" s="38">
        <f t="shared" si="3"/>
        <v>0</v>
      </c>
      <c r="U59" s="38">
        <f t="shared" si="4"/>
        <v>13</v>
      </c>
      <c r="V59" s="38">
        <f t="shared" si="5"/>
        <v>1</v>
      </c>
      <c r="W59" s="38">
        <f t="shared" si="6"/>
        <v>12</v>
      </c>
      <c r="X59" s="38" t="str">
        <f t="shared" si="7"/>
        <v>ja</v>
      </c>
      <c r="Y59" s="9"/>
      <c r="Z59" s="9"/>
      <c r="AA59" s="9"/>
    </row>
    <row r="60" spans="1:27" ht="15" x14ac:dyDescent="0.25">
      <c r="A60" s="25" t="s">
        <v>506</v>
      </c>
      <c r="B60" s="25" t="s">
        <v>95</v>
      </c>
      <c r="C60" s="25" t="s">
        <v>96</v>
      </c>
      <c r="D60" s="35" t="s">
        <v>65</v>
      </c>
      <c r="E60" s="36">
        <v>4.75</v>
      </c>
      <c r="F60" s="36">
        <v>4.5</v>
      </c>
      <c r="G60" s="36">
        <v>5.25</v>
      </c>
      <c r="H60" s="36">
        <v>4</v>
      </c>
      <c r="I60" s="36">
        <v>5.5</v>
      </c>
      <c r="J60" s="36">
        <v>4.75</v>
      </c>
      <c r="K60" s="36">
        <v>4.25</v>
      </c>
      <c r="L60" s="36">
        <v>5.25</v>
      </c>
      <c r="M60" s="36">
        <v>3.75</v>
      </c>
      <c r="N60" s="36">
        <v>4.5</v>
      </c>
      <c r="O60" s="36">
        <v>4</v>
      </c>
      <c r="P60" s="36">
        <v>5</v>
      </c>
      <c r="Q60" s="36">
        <v>5.75</v>
      </c>
      <c r="R60" s="37">
        <f t="shared" si="1"/>
        <v>4.7115384615384617</v>
      </c>
      <c r="S60" s="38">
        <f t="shared" si="2"/>
        <v>5.75</v>
      </c>
      <c r="T60" s="38">
        <f t="shared" si="3"/>
        <v>0</v>
      </c>
      <c r="U60" s="38">
        <f t="shared" si="4"/>
        <v>13</v>
      </c>
      <c r="V60" s="38">
        <f t="shared" si="5"/>
        <v>1</v>
      </c>
      <c r="W60" s="38">
        <f t="shared" si="6"/>
        <v>12</v>
      </c>
      <c r="X60" s="38" t="str">
        <f t="shared" si="7"/>
        <v>ja</v>
      </c>
      <c r="Y60" s="9"/>
      <c r="Z60" s="9"/>
      <c r="AA60" s="9"/>
    </row>
    <row r="61" spans="1:27" ht="15" x14ac:dyDescent="0.25">
      <c r="A61" s="25" t="s">
        <v>493</v>
      </c>
      <c r="B61" s="25" t="s">
        <v>95</v>
      </c>
      <c r="C61" s="25" t="s">
        <v>181</v>
      </c>
      <c r="D61" s="35" t="s">
        <v>64</v>
      </c>
      <c r="E61" s="36">
        <v>3.5</v>
      </c>
      <c r="F61" s="36">
        <v>5</v>
      </c>
      <c r="G61" s="36">
        <v>4.25</v>
      </c>
      <c r="H61" s="36">
        <v>6</v>
      </c>
      <c r="I61" s="36">
        <v>5</v>
      </c>
      <c r="J61" s="36">
        <v>5.5</v>
      </c>
      <c r="K61" s="36">
        <v>3.5</v>
      </c>
      <c r="L61" s="36">
        <v>5.25</v>
      </c>
      <c r="M61" s="36">
        <v>3.5</v>
      </c>
      <c r="N61" s="36">
        <v>4</v>
      </c>
      <c r="O61" s="36">
        <v>6</v>
      </c>
      <c r="P61" s="36">
        <v>5</v>
      </c>
      <c r="Q61" s="36">
        <v>4.75</v>
      </c>
      <c r="R61" s="37">
        <f t="shared" si="1"/>
        <v>4.7115384615384617</v>
      </c>
      <c r="S61" s="38">
        <f t="shared" si="2"/>
        <v>6</v>
      </c>
      <c r="T61" s="38">
        <f t="shared" si="3"/>
        <v>0</v>
      </c>
      <c r="U61" s="38">
        <f t="shared" si="4"/>
        <v>13</v>
      </c>
      <c r="V61" s="38">
        <f t="shared" si="5"/>
        <v>3</v>
      </c>
      <c r="W61" s="38">
        <f t="shared" si="6"/>
        <v>10</v>
      </c>
      <c r="X61" s="38" t="str">
        <f t="shared" si="7"/>
        <v/>
      </c>
      <c r="Y61" s="9"/>
      <c r="Z61" s="9"/>
      <c r="AA61" s="9"/>
    </row>
    <row r="62" spans="1:27" ht="15" x14ac:dyDescent="0.25">
      <c r="A62" s="25" t="s">
        <v>505</v>
      </c>
      <c r="B62" s="39" t="s">
        <v>368</v>
      </c>
      <c r="C62" s="25" t="s">
        <v>149</v>
      </c>
      <c r="D62" s="35" t="s">
        <v>65</v>
      </c>
      <c r="E62" s="36">
        <v>4</v>
      </c>
      <c r="F62" s="36">
        <v>6</v>
      </c>
      <c r="G62" s="36">
        <v>5.75</v>
      </c>
      <c r="H62" s="36">
        <v>5</v>
      </c>
      <c r="I62" s="36">
        <v>5.75</v>
      </c>
      <c r="J62" s="36">
        <v>4.5</v>
      </c>
      <c r="K62" s="36">
        <v>5.5</v>
      </c>
      <c r="L62" s="36">
        <v>5.75</v>
      </c>
      <c r="M62" s="36">
        <v>4.25</v>
      </c>
      <c r="N62" s="36">
        <v>5.75</v>
      </c>
      <c r="O62" s="36">
        <v>5</v>
      </c>
      <c r="P62" s="36">
        <v>5</v>
      </c>
      <c r="Q62" s="36">
        <v>5</v>
      </c>
      <c r="R62" s="37">
        <f t="shared" si="1"/>
        <v>5.1730769230769234</v>
      </c>
      <c r="S62" s="38">
        <f t="shared" si="2"/>
        <v>6</v>
      </c>
      <c r="T62" s="38">
        <f t="shared" si="3"/>
        <v>0</v>
      </c>
      <c r="U62" s="38">
        <f t="shared" si="4"/>
        <v>13</v>
      </c>
      <c r="V62" s="38">
        <f t="shared" si="5"/>
        <v>0</v>
      </c>
      <c r="W62" s="38">
        <f t="shared" si="6"/>
        <v>13</v>
      </c>
      <c r="X62" s="38" t="str">
        <f t="shared" si="7"/>
        <v>ja</v>
      </c>
      <c r="Y62" s="9"/>
      <c r="Z62" s="9"/>
      <c r="AA62" s="9"/>
    </row>
    <row r="63" spans="1:27" ht="15" x14ac:dyDescent="0.25">
      <c r="A63" s="25" t="s">
        <v>497</v>
      </c>
      <c r="B63" s="25" t="s">
        <v>97</v>
      </c>
      <c r="C63" s="25" t="s">
        <v>478</v>
      </c>
      <c r="D63" s="35" t="s">
        <v>64</v>
      </c>
      <c r="E63" s="36">
        <v>3.5</v>
      </c>
      <c r="F63" s="36">
        <v>4.75</v>
      </c>
      <c r="G63" s="36">
        <v>5.25</v>
      </c>
      <c r="H63" s="36">
        <v>4.75</v>
      </c>
      <c r="I63" s="36">
        <v>3.25</v>
      </c>
      <c r="J63" s="36">
        <v>3</v>
      </c>
      <c r="K63" s="36">
        <v>3.75</v>
      </c>
      <c r="L63" s="36">
        <v>4</v>
      </c>
      <c r="M63" s="36">
        <v>4.5</v>
      </c>
      <c r="N63" s="36">
        <v>5.75</v>
      </c>
      <c r="O63" s="36">
        <v>4.75</v>
      </c>
      <c r="P63" s="36">
        <v>4.5</v>
      </c>
      <c r="Q63" s="36">
        <v>4.75</v>
      </c>
      <c r="R63" s="37">
        <f t="shared" si="1"/>
        <v>4.3461538461538458</v>
      </c>
      <c r="S63" s="38">
        <f t="shared" si="2"/>
        <v>5.75</v>
      </c>
      <c r="T63" s="38">
        <f t="shared" si="3"/>
        <v>0</v>
      </c>
      <c r="U63" s="38">
        <f t="shared" si="4"/>
        <v>13</v>
      </c>
      <c r="V63" s="38">
        <f t="shared" si="5"/>
        <v>4</v>
      </c>
      <c r="W63" s="38">
        <f t="shared" si="6"/>
        <v>9</v>
      </c>
      <c r="X63" s="38" t="str">
        <f t="shared" si="7"/>
        <v/>
      </c>
      <c r="Y63" s="9"/>
      <c r="Z63" s="9"/>
      <c r="AA63" s="9"/>
    </row>
    <row r="64" spans="1:27" ht="15" x14ac:dyDescent="0.25">
      <c r="A64" s="25" t="s">
        <v>501</v>
      </c>
      <c r="B64" s="25" t="s">
        <v>97</v>
      </c>
      <c r="C64" s="25" t="s">
        <v>27</v>
      </c>
      <c r="D64" s="35" t="s">
        <v>65</v>
      </c>
      <c r="E64" s="36">
        <v>3.5</v>
      </c>
      <c r="F64" s="36">
        <v>4</v>
      </c>
      <c r="G64" s="36">
        <v>5.5</v>
      </c>
      <c r="H64" s="36">
        <v>5.5</v>
      </c>
      <c r="I64" s="36">
        <v>4</v>
      </c>
      <c r="J64" s="36"/>
      <c r="K64" s="36">
        <v>3.25</v>
      </c>
      <c r="L64" s="36">
        <v>4.75</v>
      </c>
      <c r="M64" s="36">
        <v>4</v>
      </c>
      <c r="N64" s="36"/>
      <c r="O64" s="36">
        <v>5.5</v>
      </c>
      <c r="P64" s="36">
        <v>4.25</v>
      </c>
      <c r="Q64" s="36">
        <v>5.5</v>
      </c>
      <c r="R64" s="37">
        <f t="shared" si="1"/>
        <v>4.5227272727272725</v>
      </c>
      <c r="S64" s="38">
        <f t="shared" si="2"/>
        <v>5.5</v>
      </c>
      <c r="T64" s="38">
        <f t="shared" si="3"/>
        <v>2</v>
      </c>
      <c r="U64" s="38">
        <f t="shared" si="4"/>
        <v>11</v>
      </c>
      <c r="V64" s="38">
        <f t="shared" si="5"/>
        <v>2</v>
      </c>
      <c r="W64" s="38">
        <f t="shared" si="6"/>
        <v>9</v>
      </c>
      <c r="X64" s="38" t="str">
        <f t="shared" si="7"/>
        <v/>
      </c>
      <c r="Y64" s="9"/>
      <c r="Z64" s="9"/>
      <c r="AA64" s="9"/>
    </row>
    <row r="65" spans="1:27" ht="15" x14ac:dyDescent="0.25">
      <c r="A65" s="25" t="s">
        <v>491</v>
      </c>
      <c r="B65" s="39" t="s">
        <v>369</v>
      </c>
      <c r="C65" s="25" t="s">
        <v>111</v>
      </c>
      <c r="D65" s="35" t="s">
        <v>65</v>
      </c>
      <c r="E65" s="36">
        <v>6</v>
      </c>
      <c r="F65" s="36">
        <v>4.75</v>
      </c>
      <c r="G65" s="36">
        <v>3.75</v>
      </c>
      <c r="H65" s="36">
        <v>5.75</v>
      </c>
      <c r="I65" s="36">
        <v>4.5</v>
      </c>
      <c r="J65" s="36">
        <v>3.25</v>
      </c>
      <c r="K65" s="36">
        <v>5.75</v>
      </c>
      <c r="L65" s="36">
        <v>3</v>
      </c>
      <c r="M65" s="36">
        <v>4.5</v>
      </c>
      <c r="N65" s="36">
        <v>2.5</v>
      </c>
      <c r="O65" s="36">
        <v>2.75</v>
      </c>
      <c r="P65" s="36">
        <v>5.25</v>
      </c>
      <c r="Q65" s="36">
        <v>3.25</v>
      </c>
      <c r="R65" s="37">
        <f t="shared" si="1"/>
        <v>4.2307692307692308</v>
      </c>
      <c r="S65" s="38">
        <f t="shared" si="2"/>
        <v>6</v>
      </c>
      <c r="T65" s="38">
        <f t="shared" si="3"/>
        <v>0</v>
      </c>
      <c r="U65" s="38">
        <f t="shared" si="4"/>
        <v>13</v>
      </c>
      <c r="V65" s="38">
        <f t="shared" si="5"/>
        <v>6</v>
      </c>
      <c r="W65" s="38">
        <f t="shared" si="6"/>
        <v>7</v>
      </c>
      <c r="X65" s="38" t="str">
        <f t="shared" si="7"/>
        <v/>
      </c>
      <c r="Y65" s="9"/>
      <c r="Z65" s="9"/>
      <c r="AA65" s="9"/>
    </row>
    <row r="66" spans="1:27" ht="15" x14ac:dyDescent="0.25">
      <c r="A66" s="25" t="s">
        <v>499</v>
      </c>
      <c r="B66" s="39" t="s">
        <v>370</v>
      </c>
      <c r="C66" s="25" t="s">
        <v>328</v>
      </c>
      <c r="D66" s="35" t="s">
        <v>65</v>
      </c>
      <c r="E66" s="36">
        <v>6</v>
      </c>
      <c r="F66" s="36">
        <v>3.25</v>
      </c>
      <c r="G66" s="36">
        <v>5.75</v>
      </c>
      <c r="H66" s="36">
        <v>5.5</v>
      </c>
      <c r="I66" s="36">
        <v>6</v>
      </c>
      <c r="J66" s="36">
        <v>5.5</v>
      </c>
      <c r="K66" s="36">
        <v>5.5</v>
      </c>
      <c r="L66" s="36">
        <v>6</v>
      </c>
      <c r="M66" s="36">
        <v>5.25</v>
      </c>
      <c r="N66" s="36">
        <v>4.5</v>
      </c>
      <c r="O66" s="36">
        <v>5.5</v>
      </c>
      <c r="P66" s="36">
        <v>4.75</v>
      </c>
      <c r="Q66" s="36">
        <v>5.25</v>
      </c>
      <c r="R66" s="37">
        <f t="shared" si="1"/>
        <v>5.2884615384615383</v>
      </c>
      <c r="S66" s="38">
        <f t="shared" si="2"/>
        <v>6</v>
      </c>
      <c r="T66" s="38">
        <f t="shared" si="3"/>
        <v>0</v>
      </c>
      <c r="U66" s="38">
        <f t="shared" si="4"/>
        <v>13</v>
      </c>
      <c r="V66" s="38">
        <f t="shared" si="5"/>
        <v>1</v>
      </c>
      <c r="W66" s="38">
        <f t="shared" si="6"/>
        <v>12</v>
      </c>
      <c r="X66" s="38" t="str">
        <f t="shared" si="7"/>
        <v>ja</v>
      </c>
      <c r="Y66" s="9"/>
      <c r="Z66" s="9"/>
      <c r="AA66" s="9"/>
    </row>
    <row r="67" spans="1:27" ht="15" x14ac:dyDescent="0.25">
      <c r="A67" s="25" t="s">
        <v>502</v>
      </c>
      <c r="B67" s="25" t="s">
        <v>98</v>
      </c>
      <c r="C67" s="25" t="s">
        <v>332</v>
      </c>
      <c r="D67" s="35" t="s">
        <v>64</v>
      </c>
      <c r="E67" s="36">
        <v>3.5</v>
      </c>
      <c r="F67" s="36">
        <v>4</v>
      </c>
      <c r="G67" s="36">
        <v>3.75</v>
      </c>
      <c r="H67" s="36">
        <v>5.5</v>
      </c>
      <c r="I67" s="36">
        <v>4.25</v>
      </c>
      <c r="J67" s="36">
        <v>4.25</v>
      </c>
      <c r="K67" s="36">
        <v>4.75</v>
      </c>
      <c r="L67" s="36">
        <v>5</v>
      </c>
      <c r="M67" s="36">
        <v>5.5</v>
      </c>
      <c r="N67" s="36">
        <v>5.25</v>
      </c>
      <c r="O67" s="36">
        <v>5.5</v>
      </c>
      <c r="P67" s="36">
        <v>4.5</v>
      </c>
      <c r="Q67" s="36">
        <v>3.75</v>
      </c>
      <c r="R67" s="37">
        <f t="shared" si="1"/>
        <v>4.5769230769230766</v>
      </c>
      <c r="S67" s="38">
        <f t="shared" si="2"/>
        <v>5.5</v>
      </c>
      <c r="T67" s="38">
        <f t="shared" si="3"/>
        <v>0</v>
      </c>
      <c r="U67" s="38">
        <f t="shared" si="4"/>
        <v>13</v>
      </c>
      <c r="V67" s="38">
        <f t="shared" si="5"/>
        <v>3</v>
      </c>
      <c r="W67" s="38">
        <f t="shared" si="6"/>
        <v>10</v>
      </c>
      <c r="X67" s="38" t="str">
        <f t="shared" si="7"/>
        <v/>
      </c>
      <c r="Y67" s="9"/>
      <c r="Z67" s="9"/>
      <c r="AA67" s="9"/>
    </row>
    <row r="68" spans="1:27" ht="15" x14ac:dyDescent="0.25">
      <c r="A68" s="25" t="s">
        <v>503</v>
      </c>
      <c r="B68" s="25" t="s">
        <v>98</v>
      </c>
      <c r="C68" s="25" t="s">
        <v>99</v>
      </c>
      <c r="D68" s="35" t="s">
        <v>64</v>
      </c>
      <c r="E68" s="36">
        <v>4.75</v>
      </c>
      <c r="F68" s="36">
        <v>6</v>
      </c>
      <c r="G68" s="36">
        <v>2.5</v>
      </c>
      <c r="H68" s="36">
        <v>3.25</v>
      </c>
      <c r="I68" s="36">
        <v>4.75</v>
      </c>
      <c r="J68" s="36">
        <v>5.25</v>
      </c>
      <c r="K68" s="36">
        <v>4</v>
      </c>
      <c r="L68" s="36">
        <v>5</v>
      </c>
      <c r="M68" s="36">
        <v>5.5</v>
      </c>
      <c r="N68" s="36">
        <v>4.5</v>
      </c>
      <c r="O68" s="36">
        <v>3.25</v>
      </c>
      <c r="P68" s="36">
        <v>4</v>
      </c>
      <c r="Q68" s="36">
        <v>5.75</v>
      </c>
      <c r="R68" s="37">
        <f t="shared" ref="R68:R131" si="8">AVERAGE(E68:Q68)</f>
        <v>4.5</v>
      </c>
      <c r="S68" s="38">
        <f t="shared" ref="S68:S131" si="9">MAX(E68:Q68)</f>
        <v>6</v>
      </c>
      <c r="T68" s="38">
        <f t="shared" ref="T68:T131" si="10">COUNTBLANK(E68:Q68)</f>
        <v>0</v>
      </c>
      <c r="U68" s="38">
        <f t="shared" ref="U68:U131" si="11">COUNT(E68:Q68)</f>
        <v>13</v>
      </c>
      <c r="V68" s="38">
        <f t="shared" ref="V68:V131" si="12">COUNTIF(E68:Q68,"&lt;4")</f>
        <v>3</v>
      </c>
      <c r="W68" s="38">
        <f t="shared" ref="W68:W131" si="13">COUNTIF(E68:Q68,"&gt;=4")</f>
        <v>10</v>
      </c>
      <c r="X68" s="38" t="str">
        <f t="shared" ref="X68:X131" si="14">IF(AND(E68&gt;=4,J68&gt;=4,K68&gt;=4),"ja","")</f>
        <v>ja</v>
      </c>
      <c r="Y68" s="9"/>
      <c r="Z68" s="9"/>
      <c r="AA68" s="9"/>
    </row>
    <row r="69" spans="1:27" ht="15" x14ac:dyDescent="0.25">
      <c r="A69" s="25" t="s">
        <v>497</v>
      </c>
      <c r="B69" s="25" t="s">
        <v>100</v>
      </c>
      <c r="C69" s="25" t="s">
        <v>101</v>
      </c>
      <c r="D69" s="35" t="s">
        <v>64</v>
      </c>
      <c r="E69" s="36">
        <v>4.5</v>
      </c>
      <c r="F69" s="36">
        <v>4</v>
      </c>
      <c r="G69" s="36">
        <v>5</v>
      </c>
      <c r="H69" s="36">
        <v>3.75</v>
      </c>
      <c r="I69" s="36">
        <v>5.5</v>
      </c>
      <c r="J69" s="36">
        <v>3.5</v>
      </c>
      <c r="K69" s="36">
        <v>5</v>
      </c>
      <c r="L69" s="36">
        <v>3.5</v>
      </c>
      <c r="M69" s="36">
        <v>5.75</v>
      </c>
      <c r="N69" s="36">
        <v>5</v>
      </c>
      <c r="O69" s="36">
        <v>3.75</v>
      </c>
      <c r="P69" s="36">
        <v>5.25</v>
      </c>
      <c r="Q69" s="36">
        <v>4</v>
      </c>
      <c r="R69" s="37">
        <f t="shared" si="8"/>
        <v>4.5</v>
      </c>
      <c r="S69" s="38">
        <f t="shared" si="9"/>
        <v>5.75</v>
      </c>
      <c r="T69" s="38">
        <f t="shared" si="10"/>
        <v>0</v>
      </c>
      <c r="U69" s="38">
        <f t="shared" si="11"/>
        <v>13</v>
      </c>
      <c r="V69" s="38">
        <f t="shared" si="12"/>
        <v>4</v>
      </c>
      <c r="W69" s="38">
        <f t="shared" si="13"/>
        <v>9</v>
      </c>
      <c r="X69" s="38" t="str">
        <f t="shared" si="14"/>
        <v/>
      </c>
      <c r="Y69" s="9"/>
      <c r="Z69" s="9"/>
      <c r="AA69" s="9"/>
    </row>
    <row r="70" spans="1:27" ht="15" x14ac:dyDescent="0.25">
      <c r="A70" s="25" t="s">
        <v>496</v>
      </c>
      <c r="B70" s="39" t="s">
        <v>371</v>
      </c>
      <c r="C70" s="25" t="s">
        <v>372</v>
      </c>
      <c r="D70" s="35" t="s">
        <v>65</v>
      </c>
      <c r="E70" s="36">
        <v>2.25</v>
      </c>
      <c r="F70" s="36">
        <v>3.75</v>
      </c>
      <c r="G70" s="36">
        <v>5</v>
      </c>
      <c r="H70" s="36">
        <v>5.5</v>
      </c>
      <c r="I70" s="36">
        <v>5.5</v>
      </c>
      <c r="J70" s="36">
        <v>5.75</v>
      </c>
      <c r="K70" s="36">
        <v>5.75</v>
      </c>
      <c r="L70" s="36">
        <v>3.75</v>
      </c>
      <c r="M70" s="36">
        <v>6</v>
      </c>
      <c r="N70" s="36">
        <v>4.5</v>
      </c>
      <c r="O70" s="36">
        <v>5.5</v>
      </c>
      <c r="P70" s="36">
        <v>5</v>
      </c>
      <c r="Q70" s="36">
        <v>4.25</v>
      </c>
      <c r="R70" s="37">
        <f t="shared" si="8"/>
        <v>4.8076923076923075</v>
      </c>
      <c r="S70" s="38">
        <f t="shared" si="9"/>
        <v>6</v>
      </c>
      <c r="T70" s="38">
        <f t="shared" si="10"/>
        <v>0</v>
      </c>
      <c r="U70" s="38">
        <f t="shared" si="11"/>
        <v>13</v>
      </c>
      <c r="V70" s="38">
        <f t="shared" si="12"/>
        <v>3</v>
      </c>
      <c r="W70" s="38">
        <f t="shared" si="13"/>
        <v>10</v>
      </c>
      <c r="X70" s="38" t="str">
        <f t="shared" si="14"/>
        <v/>
      </c>
      <c r="Y70" s="9"/>
      <c r="Z70" s="9"/>
      <c r="AA70" s="9"/>
    </row>
    <row r="71" spans="1:27" ht="15" x14ac:dyDescent="0.25">
      <c r="A71" s="25" t="s">
        <v>505</v>
      </c>
      <c r="B71" s="25" t="s">
        <v>102</v>
      </c>
      <c r="C71" s="25" t="s">
        <v>103</v>
      </c>
      <c r="D71" s="35" t="s">
        <v>64</v>
      </c>
      <c r="E71" s="36">
        <v>6</v>
      </c>
      <c r="F71" s="36">
        <v>3</v>
      </c>
      <c r="G71" s="36">
        <v>5</v>
      </c>
      <c r="H71" s="36">
        <v>4.25</v>
      </c>
      <c r="I71" s="36">
        <v>3.5</v>
      </c>
      <c r="J71" s="36">
        <v>5.5</v>
      </c>
      <c r="K71" s="36">
        <v>3.75</v>
      </c>
      <c r="L71" s="36">
        <v>3.5</v>
      </c>
      <c r="M71" s="36">
        <v>4.75</v>
      </c>
      <c r="N71" s="36">
        <v>5.5</v>
      </c>
      <c r="O71" s="36">
        <v>4.25</v>
      </c>
      <c r="P71" s="36">
        <v>5</v>
      </c>
      <c r="Q71" s="36">
        <v>4</v>
      </c>
      <c r="R71" s="37">
        <f t="shared" si="8"/>
        <v>4.4615384615384617</v>
      </c>
      <c r="S71" s="38">
        <f t="shared" si="9"/>
        <v>6</v>
      </c>
      <c r="T71" s="38">
        <f t="shared" si="10"/>
        <v>0</v>
      </c>
      <c r="U71" s="38">
        <f t="shared" si="11"/>
        <v>13</v>
      </c>
      <c r="V71" s="38">
        <f t="shared" si="12"/>
        <v>4</v>
      </c>
      <c r="W71" s="38">
        <f t="shared" si="13"/>
        <v>9</v>
      </c>
      <c r="X71" s="38" t="str">
        <f t="shared" si="14"/>
        <v/>
      </c>
      <c r="Y71" s="9"/>
      <c r="Z71" s="9"/>
      <c r="AA71" s="9"/>
    </row>
    <row r="72" spans="1:27" ht="15" x14ac:dyDescent="0.25">
      <c r="A72" s="25" t="s">
        <v>503</v>
      </c>
      <c r="B72" s="25" t="s">
        <v>104</v>
      </c>
      <c r="C72" s="25" t="s">
        <v>105</v>
      </c>
      <c r="D72" s="35" t="s">
        <v>65</v>
      </c>
      <c r="E72" s="36">
        <v>5.75</v>
      </c>
      <c r="F72" s="36">
        <v>5.75</v>
      </c>
      <c r="G72" s="36">
        <v>2.5</v>
      </c>
      <c r="H72" s="36">
        <v>5.75</v>
      </c>
      <c r="I72" s="36">
        <v>4</v>
      </c>
      <c r="J72" s="36">
        <v>4.75</v>
      </c>
      <c r="K72" s="36">
        <v>4.25</v>
      </c>
      <c r="L72" s="36">
        <v>5.25</v>
      </c>
      <c r="M72" s="36">
        <v>3.5</v>
      </c>
      <c r="N72" s="36">
        <v>5.75</v>
      </c>
      <c r="O72" s="36">
        <v>5.75</v>
      </c>
      <c r="P72" s="36">
        <v>4.75</v>
      </c>
      <c r="Q72" s="36">
        <v>5.25</v>
      </c>
      <c r="R72" s="37">
        <f t="shared" si="8"/>
        <v>4.8461538461538458</v>
      </c>
      <c r="S72" s="38">
        <f t="shared" si="9"/>
        <v>5.75</v>
      </c>
      <c r="T72" s="38">
        <f t="shared" si="10"/>
        <v>0</v>
      </c>
      <c r="U72" s="38">
        <f t="shared" si="11"/>
        <v>13</v>
      </c>
      <c r="V72" s="38">
        <f t="shared" si="12"/>
        <v>2</v>
      </c>
      <c r="W72" s="38">
        <f t="shared" si="13"/>
        <v>11</v>
      </c>
      <c r="X72" s="38" t="str">
        <f t="shared" si="14"/>
        <v>ja</v>
      </c>
      <c r="Y72" s="9"/>
      <c r="Z72" s="9"/>
      <c r="AA72" s="9"/>
    </row>
    <row r="73" spans="1:27" ht="15" x14ac:dyDescent="0.25">
      <c r="A73" s="25" t="s">
        <v>504</v>
      </c>
      <c r="B73" s="25" t="s">
        <v>106</v>
      </c>
      <c r="C73" s="25" t="s">
        <v>107</v>
      </c>
      <c r="D73" s="35" t="s">
        <v>65</v>
      </c>
      <c r="E73" s="36">
        <v>4.25</v>
      </c>
      <c r="F73" s="36">
        <v>5.25</v>
      </c>
      <c r="G73" s="36">
        <v>5</v>
      </c>
      <c r="H73" s="36">
        <v>4</v>
      </c>
      <c r="I73" s="36">
        <v>3.25</v>
      </c>
      <c r="J73" s="36">
        <v>3.25</v>
      </c>
      <c r="K73" s="36">
        <v>3.75</v>
      </c>
      <c r="L73" s="36">
        <v>5.5</v>
      </c>
      <c r="M73" s="36">
        <v>5.5</v>
      </c>
      <c r="N73" s="36">
        <v>3.75</v>
      </c>
      <c r="O73" s="36">
        <v>4</v>
      </c>
      <c r="P73" s="36">
        <v>4.25</v>
      </c>
      <c r="Q73" s="36">
        <v>4.5</v>
      </c>
      <c r="R73" s="37">
        <f t="shared" si="8"/>
        <v>4.3269230769230766</v>
      </c>
      <c r="S73" s="38">
        <f t="shared" si="9"/>
        <v>5.5</v>
      </c>
      <c r="T73" s="38">
        <f t="shared" si="10"/>
        <v>0</v>
      </c>
      <c r="U73" s="38">
        <f t="shared" si="11"/>
        <v>13</v>
      </c>
      <c r="V73" s="38">
        <f t="shared" si="12"/>
        <v>4</v>
      </c>
      <c r="W73" s="38">
        <f t="shared" si="13"/>
        <v>9</v>
      </c>
      <c r="X73" s="38" t="str">
        <f t="shared" si="14"/>
        <v/>
      </c>
      <c r="Y73" s="9"/>
      <c r="Z73" s="9"/>
      <c r="AA73" s="9"/>
    </row>
    <row r="74" spans="1:27" ht="15" x14ac:dyDescent="0.25">
      <c r="A74" s="25" t="s">
        <v>499</v>
      </c>
      <c r="B74" s="39" t="s">
        <v>373</v>
      </c>
      <c r="C74" s="25" t="s">
        <v>374</v>
      </c>
      <c r="D74" s="35" t="s">
        <v>65</v>
      </c>
      <c r="E74" s="36">
        <v>5</v>
      </c>
      <c r="F74" s="36">
        <v>4</v>
      </c>
      <c r="G74" s="36">
        <v>5</v>
      </c>
      <c r="H74" s="36">
        <v>5</v>
      </c>
      <c r="I74" s="36">
        <v>4.25</v>
      </c>
      <c r="J74" s="36">
        <v>5.5</v>
      </c>
      <c r="K74" s="36">
        <v>3</v>
      </c>
      <c r="L74" s="36">
        <v>4.5</v>
      </c>
      <c r="M74" s="36">
        <v>3.75</v>
      </c>
      <c r="N74" s="36">
        <v>4</v>
      </c>
      <c r="O74" s="36">
        <v>5</v>
      </c>
      <c r="P74" s="36">
        <v>4.5</v>
      </c>
      <c r="Q74" s="36">
        <v>4.5</v>
      </c>
      <c r="R74" s="37">
        <f t="shared" si="8"/>
        <v>4.4615384615384617</v>
      </c>
      <c r="S74" s="38">
        <f t="shared" si="9"/>
        <v>5.5</v>
      </c>
      <c r="T74" s="38">
        <f t="shared" si="10"/>
        <v>0</v>
      </c>
      <c r="U74" s="38">
        <f t="shared" si="11"/>
        <v>13</v>
      </c>
      <c r="V74" s="38">
        <f t="shared" si="12"/>
        <v>2</v>
      </c>
      <c r="W74" s="38">
        <f t="shared" si="13"/>
        <v>11</v>
      </c>
      <c r="X74" s="38" t="str">
        <f t="shared" si="14"/>
        <v/>
      </c>
      <c r="Y74" s="9"/>
      <c r="Z74" s="9"/>
      <c r="AA74" s="9"/>
    </row>
    <row r="75" spans="1:27" ht="15" x14ac:dyDescent="0.25">
      <c r="A75" s="25" t="s">
        <v>500</v>
      </c>
      <c r="B75" s="39" t="s">
        <v>375</v>
      </c>
      <c r="C75" s="25" t="s">
        <v>13</v>
      </c>
      <c r="D75" s="35" t="s">
        <v>65</v>
      </c>
      <c r="E75" s="36">
        <v>5</v>
      </c>
      <c r="F75" s="36">
        <v>4</v>
      </c>
      <c r="G75" s="36">
        <v>5.75</v>
      </c>
      <c r="H75" s="36">
        <v>5.25</v>
      </c>
      <c r="I75" s="36">
        <v>5</v>
      </c>
      <c r="J75" s="36">
        <v>5.5</v>
      </c>
      <c r="K75" s="36">
        <v>4</v>
      </c>
      <c r="L75" s="36">
        <v>4.5</v>
      </c>
      <c r="M75" s="36">
        <v>5.25</v>
      </c>
      <c r="N75" s="36">
        <v>4</v>
      </c>
      <c r="O75" s="36">
        <v>5.25</v>
      </c>
      <c r="P75" s="36">
        <v>5.75</v>
      </c>
      <c r="Q75" s="36">
        <v>4.5</v>
      </c>
      <c r="R75" s="37">
        <f t="shared" si="8"/>
        <v>4.9038461538461542</v>
      </c>
      <c r="S75" s="38">
        <f t="shared" si="9"/>
        <v>5.75</v>
      </c>
      <c r="T75" s="38">
        <f t="shared" si="10"/>
        <v>0</v>
      </c>
      <c r="U75" s="38">
        <f t="shared" si="11"/>
        <v>13</v>
      </c>
      <c r="V75" s="38">
        <f t="shared" si="12"/>
        <v>0</v>
      </c>
      <c r="W75" s="38">
        <f t="shared" si="13"/>
        <v>13</v>
      </c>
      <c r="X75" s="38" t="str">
        <f t="shared" si="14"/>
        <v>ja</v>
      </c>
      <c r="Y75" s="9"/>
      <c r="Z75" s="9"/>
      <c r="AA75" s="9"/>
    </row>
    <row r="76" spans="1:27" ht="15" x14ac:dyDescent="0.25">
      <c r="A76" s="25" t="s">
        <v>496</v>
      </c>
      <c r="B76" s="25" t="s">
        <v>108</v>
      </c>
      <c r="C76" s="25" t="s">
        <v>109</v>
      </c>
      <c r="D76" s="35" t="s">
        <v>64</v>
      </c>
      <c r="E76" s="36">
        <v>5</v>
      </c>
      <c r="F76" s="36">
        <v>5.75</v>
      </c>
      <c r="G76" s="36">
        <v>4.25</v>
      </c>
      <c r="H76" s="36">
        <v>4.75</v>
      </c>
      <c r="I76" s="36">
        <v>4</v>
      </c>
      <c r="J76" s="36">
        <v>3.5</v>
      </c>
      <c r="K76" s="36">
        <v>3.5</v>
      </c>
      <c r="L76" s="36">
        <v>3</v>
      </c>
      <c r="M76" s="36">
        <v>3.5</v>
      </c>
      <c r="N76" s="36">
        <v>5.5</v>
      </c>
      <c r="O76" s="36">
        <v>4.75</v>
      </c>
      <c r="P76" s="36">
        <v>5</v>
      </c>
      <c r="Q76" s="36">
        <v>5</v>
      </c>
      <c r="R76" s="37">
        <f t="shared" si="8"/>
        <v>4.4230769230769234</v>
      </c>
      <c r="S76" s="38">
        <f t="shared" si="9"/>
        <v>5.75</v>
      </c>
      <c r="T76" s="38">
        <f t="shared" si="10"/>
        <v>0</v>
      </c>
      <c r="U76" s="38">
        <f t="shared" si="11"/>
        <v>13</v>
      </c>
      <c r="V76" s="38">
        <f t="shared" si="12"/>
        <v>4</v>
      </c>
      <c r="W76" s="38">
        <f t="shared" si="13"/>
        <v>9</v>
      </c>
      <c r="X76" s="38" t="str">
        <f t="shared" si="14"/>
        <v/>
      </c>
      <c r="Y76" s="9"/>
      <c r="Z76" s="9"/>
      <c r="AA76" s="9"/>
    </row>
    <row r="77" spans="1:27" ht="15" x14ac:dyDescent="0.25">
      <c r="A77" s="25" t="s">
        <v>498</v>
      </c>
      <c r="B77" s="25" t="s">
        <v>110</v>
      </c>
      <c r="C77" s="25" t="s">
        <v>111</v>
      </c>
      <c r="D77" s="35" t="s">
        <v>65</v>
      </c>
      <c r="E77" s="36">
        <v>3.75</v>
      </c>
      <c r="F77" s="36">
        <v>3.5</v>
      </c>
      <c r="G77" s="36">
        <v>2.25</v>
      </c>
      <c r="H77" s="36">
        <v>5.75</v>
      </c>
      <c r="I77" s="36">
        <v>3.5</v>
      </c>
      <c r="J77" s="36">
        <v>5.5</v>
      </c>
      <c r="K77" s="36">
        <v>3</v>
      </c>
      <c r="L77" s="36">
        <v>5.75</v>
      </c>
      <c r="M77" s="36">
        <v>3.25</v>
      </c>
      <c r="N77" s="36">
        <v>5.5</v>
      </c>
      <c r="O77" s="36">
        <v>5.75</v>
      </c>
      <c r="P77" s="36">
        <v>3.75</v>
      </c>
      <c r="Q77" s="36">
        <v>6</v>
      </c>
      <c r="R77" s="37">
        <f t="shared" si="8"/>
        <v>4.4038461538461542</v>
      </c>
      <c r="S77" s="38">
        <f t="shared" si="9"/>
        <v>6</v>
      </c>
      <c r="T77" s="38">
        <f t="shared" si="10"/>
        <v>0</v>
      </c>
      <c r="U77" s="38">
        <f t="shared" si="11"/>
        <v>13</v>
      </c>
      <c r="V77" s="38">
        <f t="shared" si="12"/>
        <v>7</v>
      </c>
      <c r="W77" s="38">
        <f t="shared" si="13"/>
        <v>6</v>
      </c>
      <c r="X77" s="38" t="str">
        <f t="shared" si="14"/>
        <v/>
      </c>
      <c r="Y77" s="9"/>
      <c r="Z77" s="9"/>
      <c r="AA77" s="9"/>
    </row>
    <row r="78" spans="1:27" ht="15" x14ac:dyDescent="0.25">
      <c r="A78" s="25" t="s">
        <v>491</v>
      </c>
      <c r="B78" s="25" t="s">
        <v>112</v>
      </c>
      <c r="C78" s="25" t="s">
        <v>113</v>
      </c>
      <c r="D78" s="35" t="s">
        <v>64</v>
      </c>
      <c r="E78" s="36">
        <v>5</v>
      </c>
      <c r="F78" s="36">
        <v>4.5</v>
      </c>
      <c r="G78" s="36">
        <v>4</v>
      </c>
      <c r="H78" s="36">
        <v>3.25</v>
      </c>
      <c r="I78" s="36">
        <v>4.75</v>
      </c>
      <c r="J78" s="36">
        <v>6</v>
      </c>
      <c r="K78" s="36">
        <v>5</v>
      </c>
      <c r="L78" s="36">
        <v>3</v>
      </c>
      <c r="M78" s="36">
        <v>3.5</v>
      </c>
      <c r="N78" s="36">
        <v>5.25</v>
      </c>
      <c r="O78" s="36">
        <v>3.25</v>
      </c>
      <c r="P78" s="36">
        <v>4.25</v>
      </c>
      <c r="Q78" s="36">
        <v>4.75</v>
      </c>
      <c r="R78" s="37">
        <f t="shared" si="8"/>
        <v>4.3461538461538458</v>
      </c>
      <c r="S78" s="38">
        <f t="shared" si="9"/>
        <v>6</v>
      </c>
      <c r="T78" s="38">
        <f t="shared" si="10"/>
        <v>0</v>
      </c>
      <c r="U78" s="38">
        <f t="shared" si="11"/>
        <v>13</v>
      </c>
      <c r="V78" s="38">
        <f t="shared" si="12"/>
        <v>4</v>
      </c>
      <c r="W78" s="38">
        <f t="shared" si="13"/>
        <v>9</v>
      </c>
      <c r="X78" s="38" t="str">
        <f t="shared" si="14"/>
        <v>ja</v>
      </c>
      <c r="Y78" s="9"/>
      <c r="Z78" s="9"/>
      <c r="AA78" s="9"/>
    </row>
    <row r="79" spans="1:27" ht="15" x14ac:dyDescent="0.25">
      <c r="A79" s="25" t="s">
        <v>492</v>
      </c>
      <c r="B79" s="25" t="s">
        <v>114</v>
      </c>
      <c r="C79" s="25" t="s">
        <v>115</v>
      </c>
      <c r="D79" s="35" t="s">
        <v>64</v>
      </c>
      <c r="E79" s="36">
        <v>5.25</v>
      </c>
      <c r="F79" s="36">
        <v>4.5</v>
      </c>
      <c r="G79" s="36">
        <v>2.5</v>
      </c>
      <c r="H79" s="36">
        <v>5.5</v>
      </c>
      <c r="I79" s="36">
        <v>5.5</v>
      </c>
      <c r="J79" s="36">
        <v>4.5</v>
      </c>
      <c r="K79" s="36">
        <v>3.75</v>
      </c>
      <c r="L79" s="36">
        <v>3.25</v>
      </c>
      <c r="M79" s="36">
        <v>3.25</v>
      </c>
      <c r="N79" s="36">
        <v>3.75</v>
      </c>
      <c r="O79" s="36">
        <v>5.5</v>
      </c>
      <c r="P79" s="36">
        <v>4.5</v>
      </c>
      <c r="Q79" s="36">
        <v>4.25</v>
      </c>
      <c r="R79" s="37">
        <f t="shared" si="8"/>
        <v>4.3076923076923075</v>
      </c>
      <c r="S79" s="38">
        <f t="shared" si="9"/>
        <v>5.5</v>
      </c>
      <c r="T79" s="38">
        <f t="shared" si="10"/>
        <v>0</v>
      </c>
      <c r="U79" s="38">
        <f t="shared" si="11"/>
        <v>13</v>
      </c>
      <c r="V79" s="38">
        <f t="shared" si="12"/>
        <v>5</v>
      </c>
      <c r="W79" s="38">
        <f t="shared" si="13"/>
        <v>8</v>
      </c>
      <c r="X79" s="38" t="str">
        <f t="shared" si="14"/>
        <v/>
      </c>
      <c r="Y79" s="9"/>
      <c r="Z79" s="9"/>
      <c r="AA79" s="9"/>
    </row>
    <row r="80" spans="1:27" ht="15" x14ac:dyDescent="0.25">
      <c r="A80" s="25" t="s">
        <v>502</v>
      </c>
      <c r="B80" s="25" t="s">
        <v>116</v>
      </c>
      <c r="C80" s="25" t="s">
        <v>117</v>
      </c>
      <c r="D80" s="35" t="s">
        <v>64</v>
      </c>
      <c r="E80" s="36">
        <v>3.5</v>
      </c>
      <c r="F80" s="36">
        <v>5.75</v>
      </c>
      <c r="G80" s="36">
        <v>4.5</v>
      </c>
      <c r="H80" s="36">
        <v>4</v>
      </c>
      <c r="I80" s="36">
        <v>4.25</v>
      </c>
      <c r="J80" s="36">
        <v>3</v>
      </c>
      <c r="K80" s="36">
        <v>5.75</v>
      </c>
      <c r="L80" s="36">
        <v>3.75</v>
      </c>
      <c r="M80" s="36">
        <v>4.25</v>
      </c>
      <c r="N80" s="36">
        <v>5.25</v>
      </c>
      <c r="O80" s="36">
        <v>4</v>
      </c>
      <c r="P80" s="36">
        <v>6</v>
      </c>
      <c r="Q80" s="36">
        <v>6</v>
      </c>
      <c r="R80" s="37">
        <f t="shared" si="8"/>
        <v>4.615384615384615</v>
      </c>
      <c r="S80" s="38">
        <f t="shared" si="9"/>
        <v>6</v>
      </c>
      <c r="T80" s="38">
        <f t="shared" si="10"/>
        <v>0</v>
      </c>
      <c r="U80" s="38">
        <f t="shared" si="11"/>
        <v>13</v>
      </c>
      <c r="V80" s="38">
        <f t="shared" si="12"/>
        <v>3</v>
      </c>
      <c r="W80" s="38">
        <f t="shared" si="13"/>
        <v>10</v>
      </c>
      <c r="X80" s="38" t="str">
        <f t="shared" si="14"/>
        <v/>
      </c>
      <c r="Y80" s="9"/>
      <c r="Z80" s="9"/>
      <c r="AA80" s="9"/>
    </row>
    <row r="81" spans="1:27" ht="15" x14ac:dyDescent="0.25">
      <c r="A81" s="25" t="s">
        <v>502</v>
      </c>
      <c r="B81" s="25" t="s">
        <v>118</v>
      </c>
      <c r="C81" s="25" t="s">
        <v>107</v>
      </c>
      <c r="D81" s="35" t="s">
        <v>65</v>
      </c>
      <c r="E81" s="36">
        <v>3.25</v>
      </c>
      <c r="F81" s="36">
        <v>5</v>
      </c>
      <c r="G81" s="36">
        <v>2.75</v>
      </c>
      <c r="H81" s="36">
        <v>3.25</v>
      </c>
      <c r="I81" s="36">
        <v>5.75</v>
      </c>
      <c r="J81" s="36">
        <v>4.75</v>
      </c>
      <c r="K81" s="36">
        <v>5.5</v>
      </c>
      <c r="L81" s="36">
        <v>4.25</v>
      </c>
      <c r="M81" s="36">
        <v>4</v>
      </c>
      <c r="N81" s="36">
        <v>5.25</v>
      </c>
      <c r="O81" s="36">
        <v>3.25</v>
      </c>
      <c r="P81" s="36">
        <v>5.25</v>
      </c>
      <c r="Q81" s="36">
        <v>4.25</v>
      </c>
      <c r="R81" s="37">
        <f t="shared" si="8"/>
        <v>4.3461538461538458</v>
      </c>
      <c r="S81" s="38">
        <f t="shared" si="9"/>
        <v>5.75</v>
      </c>
      <c r="T81" s="38">
        <f t="shared" si="10"/>
        <v>0</v>
      </c>
      <c r="U81" s="38">
        <f t="shared" si="11"/>
        <v>13</v>
      </c>
      <c r="V81" s="38">
        <f t="shared" si="12"/>
        <v>4</v>
      </c>
      <c r="W81" s="38">
        <f t="shared" si="13"/>
        <v>9</v>
      </c>
      <c r="X81" s="38" t="str">
        <f t="shared" si="14"/>
        <v/>
      </c>
      <c r="Y81" s="9"/>
      <c r="Z81" s="9"/>
      <c r="AA81" s="9"/>
    </row>
    <row r="82" spans="1:27" ht="15" x14ac:dyDescent="0.25">
      <c r="A82" s="25" t="s">
        <v>498</v>
      </c>
      <c r="B82" s="25" t="s">
        <v>119</v>
      </c>
      <c r="C82" s="25" t="s">
        <v>92</v>
      </c>
      <c r="D82" s="35" t="s">
        <v>64</v>
      </c>
      <c r="E82" s="36">
        <v>3.5</v>
      </c>
      <c r="F82" s="36">
        <v>6</v>
      </c>
      <c r="G82" s="36">
        <v>2.5</v>
      </c>
      <c r="H82" s="36">
        <v>4.25</v>
      </c>
      <c r="I82" s="36">
        <v>5</v>
      </c>
      <c r="J82" s="36">
        <v>2.75</v>
      </c>
      <c r="K82" s="36">
        <v>5.25</v>
      </c>
      <c r="L82" s="36">
        <v>4.25</v>
      </c>
      <c r="M82" s="36">
        <v>3.5</v>
      </c>
      <c r="N82" s="36">
        <v>4.75</v>
      </c>
      <c r="O82" s="36">
        <v>4.25</v>
      </c>
      <c r="P82" s="36">
        <v>5.75</v>
      </c>
      <c r="Q82" s="36">
        <v>4.75</v>
      </c>
      <c r="R82" s="37">
        <f t="shared" si="8"/>
        <v>4.3461538461538458</v>
      </c>
      <c r="S82" s="38">
        <f t="shared" si="9"/>
        <v>6</v>
      </c>
      <c r="T82" s="38">
        <f t="shared" si="10"/>
        <v>0</v>
      </c>
      <c r="U82" s="38">
        <f t="shared" si="11"/>
        <v>13</v>
      </c>
      <c r="V82" s="38">
        <f t="shared" si="12"/>
        <v>4</v>
      </c>
      <c r="W82" s="38">
        <f t="shared" si="13"/>
        <v>9</v>
      </c>
      <c r="X82" s="38" t="str">
        <f t="shared" si="14"/>
        <v/>
      </c>
      <c r="Y82" s="9"/>
      <c r="Z82" s="9"/>
      <c r="AA82" s="9"/>
    </row>
    <row r="83" spans="1:27" ht="15" x14ac:dyDescent="0.25">
      <c r="A83" s="25" t="s">
        <v>503</v>
      </c>
      <c r="B83" s="25" t="s">
        <v>120</v>
      </c>
      <c r="C83" s="25" t="s">
        <v>121</v>
      </c>
      <c r="D83" s="35" t="s">
        <v>64</v>
      </c>
      <c r="E83" s="36">
        <v>3.75</v>
      </c>
      <c r="F83" s="36">
        <v>3.75</v>
      </c>
      <c r="G83" s="36">
        <v>3</v>
      </c>
      <c r="H83" s="36">
        <v>4.25</v>
      </c>
      <c r="I83" s="36">
        <v>4.75</v>
      </c>
      <c r="J83" s="36">
        <v>3.5</v>
      </c>
      <c r="K83" s="36">
        <v>5.25</v>
      </c>
      <c r="L83" s="36">
        <v>3.75</v>
      </c>
      <c r="M83" s="36">
        <v>3</v>
      </c>
      <c r="N83" s="36">
        <v>5.5</v>
      </c>
      <c r="O83" s="36">
        <v>4.25</v>
      </c>
      <c r="P83" s="36">
        <v>4.25</v>
      </c>
      <c r="Q83" s="36">
        <v>5.5</v>
      </c>
      <c r="R83" s="37">
        <f t="shared" si="8"/>
        <v>4.1923076923076925</v>
      </c>
      <c r="S83" s="38">
        <f t="shared" si="9"/>
        <v>5.5</v>
      </c>
      <c r="T83" s="38">
        <f t="shared" si="10"/>
        <v>0</v>
      </c>
      <c r="U83" s="38">
        <f t="shared" si="11"/>
        <v>13</v>
      </c>
      <c r="V83" s="38">
        <f t="shared" si="12"/>
        <v>6</v>
      </c>
      <c r="W83" s="38">
        <f t="shared" si="13"/>
        <v>7</v>
      </c>
      <c r="X83" s="38" t="str">
        <f t="shared" si="14"/>
        <v/>
      </c>
      <c r="Y83" s="9"/>
      <c r="Z83" s="9"/>
      <c r="AA83" s="9"/>
    </row>
    <row r="84" spans="1:27" ht="15" x14ac:dyDescent="0.25">
      <c r="A84" s="25" t="s">
        <v>499</v>
      </c>
      <c r="B84" s="25" t="s">
        <v>42</v>
      </c>
      <c r="C84" s="25" t="s">
        <v>17</v>
      </c>
      <c r="D84" s="35" t="s">
        <v>65</v>
      </c>
      <c r="E84" s="36">
        <v>5.25</v>
      </c>
      <c r="F84" s="36">
        <v>5.75</v>
      </c>
      <c r="G84" s="36">
        <v>4.5</v>
      </c>
      <c r="H84" s="36">
        <v>5.5</v>
      </c>
      <c r="I84" s="36">
        <v>4.75</v>
      </c>
      <c r="J84" s="36">
        <v>3</v>
      </c>
      <c r="K84" s="36">
        <v>4.25</v>
      </c>
      <c r="L84" s="36">
        <v>2.5</v>
      </c>
      <c r="M84" s="36">
        <v>6</v>
      </c>
      <c r="N84" s="36">
        <v>2.5</v>
      </c>
      <c r="O84" s="36">
        <v>4.25</v>
      </c>
      <c r="P84" s="36">
        <v>3</v>
      </c>
      <c r="Q84" s="36">
        <v>3.25</v>
      </c>
      <c r="R84" s="37">
        <f t="shared" si="8"/>
        <v>4.1923076923076925</v>
      </c>
      <c r="S84" s="38">
        <f t="shared" si="9"/>
        <v>6</v>
      </c>
      <c r="T84" s="38">
        <f t="shared" si="10"/>
        <v>0</v>
      </c>
      <c r="U84" s="38">
        <f t="shared" si="11"/>
        <v>13</v>
      </c>
      <c r="V84" s="38">
        <f t="shared" si="12"/>
        <v>5</v>
      </c>
      <c r="W84" s="38">
        <f t="shared" si="13"/>
        <v>8</v>
      </c>
      <c r="X84" s="38" t="str">
        <f t="shared" si="14"/>
        <v/>
      </c>
      <c r="Y84" s="9"/>
      <c r="Z84" s="9"/>
      <c r="AA84" s="9"/>
    </row>
    <row r="85" spans="1:27" ht="15" x14ac:dyDescent="0.25">
      <c r="A85" s="25" t="s">
        <v>491</v>
      </c>
      <c r="B85" s="25" t="s">
        <v>122</v>
      </c>
      <c r="C85" s="25" t="s">
        <v>11</v>
      </c>
      <c r="D85" s="35" t="s">
        <v>65</v>
      </c>
      <c r="E85" s="36">
        <v>5.25</v>
      </c>
      <c r="F85" s="36">
        <v>4.25</v>
      </c>
      <c r="G85" s="36">
        <v>2.25</v>
      </c>
      <c r="H85" s="36">
        <v>3.5</v>
      </c>
      <c r="I85" s="36">
        <v>4.25</v>
      </c>
      <c r="J85" s="36">
        <v>5.75</v>
      </c>
      <c r="K85" s="36">
        <v>4.5</v>
      </c>
      <c r="L85" s="36">
        <v>5.5</v>
      </c>
      <c r="M85" s="36">
        <v>3</v>
      </c>
      <c r="N85" s="36">
        <v>4.75</v>
      </c>
      <c r="O85" s="36">
        <v>3.5</v>
      </c>
      <c r="P85" s="36">
        <v>4.75</v>
      </c>
      <c r="Q85" s="36">
        <v>4</v>
      </c>
      <c r="R85" s="37">
        <f t="shared" si="8"/>
        <v>4.25</v>
      </c>
      <c r="S85" s="38">
        <f t="shared" si="9"/>
        <v>5.75</v>
      </c>
      <c r="T85" s="38">
        <f t="shared" si="10"/>
        <v>0</v>
      </c>
      <c r="U85" s="38">
        <f t="shared" si="11"/>
        <v>13</v>
      </c>
      <c r="V85" s="38">
        <f t="shared" si="12"/>
        <v>4</v>
      </c>
      <c r="W85" s="38">
        <f t="shared" si="13"/>
        <v>9</v>
      </c>
      <c r="X85" s="38" t="str">
        <f t="shared" si="14"/>
        <v>ja</v>
      </c>
      <c r="Y85" s="9"/>
      <c r="Z85" s="9"/>
      <c r="AA85" s="9"/>
    </row>
    <row r="86" spans="1:27" ht="15" x14ac:dyDescent="0.25">
      <c r="A86" s="25" t="s">
        <v>501</v>
      </c>
      <c r="B86" s="39" t="s">
        <v>376</v>
      </c>
      <c r="C86" s="25" t="s">
        <v>154</v>
      </c>
      <c r="D86" s="35" t="s">
        <v>65</v>
      </c>
      <c r="E86" s="36">
        <v>5.25</v>
      </c>
      <c r="F86" s="36">
        <v>4</v>
      </c>
      <c r="G86" s="36">
        <v>3.75</v>
      </c>
      <c r="H86" s="36">
        <v>3.25</v>
      </c>
      <c r="I86" s="36">
        <v>5.75</v>
      </c>
      <c r="J86" s="36">
        <v>5</v>
      </c>
      <c r="K86" s="36">
        <v>6</v>
      </c>
      <c r="L86" s="36">
        <v>3.5</v>
      </c>
      <c r="M86" s="36">
        <v>5.75</v>
      </c>
      <c r="N86" s="36">
        <v>3.5</v>
      </c>
      <c r="O86" s="36">
        <v>6</v>
      </c>
      <c r="P86" s="36">
        <v>5.75</v>
      </c>
      <c r="Q86" s="36">
        <v>4.75</v>
      </c>
      <c r="R86" s="37">
        <f t="shared" si="8"/>
        <v>4.7884615384615383</v>
      </c>
      <c r="S86" s="38">
        <f t="shared" si="9"/>
        <v>6</v>
      </c>
      <c r="T86" s="38">
        <f t="shared" si="10"/>
        <v>0</v>
      </c>
      <c r="U86" s="38">
        <f t="shared" si="11"/>
        <v>13</v>
      </c>
      <c r="V86" s="38">
        <f t="shared" si="12"/>
        <v>4</v>
      </c>
      <c r="W86" s="38">
        <f t="shared" si="13"/>
        <v>9</v>
      </c>
      <c r="X86" s="38" t="str">
        <f t="shared" si="14"/>
        <v>ja</v>
      </c>
      <c r="Y86" s="9"/>
      <c r="Z86" s="9"/>
      <c r="AA86" s="9"/>
    </row>
    <row r="87" spans="1:27" ht="15" x14ac:dyDescent="0.25">
      <c r="A87" s="25" t="s">
        <v>502</v>
      </c>
      <c r="B87" s="39" t="s">
        <v>377</v>
      </c>
      <c r="C87" s="25" t="s">
        <v>29</v>
      </c>
      <c r="D87" s="35" t="s">
        <v>65</v>
      </c>
      <c r="E87" s="36">
        <v>5.25</v>
      </c>
      <c r="F87" s="36">
        <v>4</v>
      </c>
      <c r="G87" s="36">
        <v>3.5</v>
      </c>
      <c r="H87" s="36">
        <v>4.25</v>
      </c>
      <c r="I87" s="36">
        <v>3.25</v>
      </c>
      <c r="J87" s="36">
        <v>3.75</v>
      </c>
      <c r="K87" s="36">
        <v>5</v>
      </c>
      <c r="L87" s="36">
        <v>5.75</v>
      </c>
      <c r="M87" s="36">
        <v>5.75</v>
      </c>
      <c r="N87" s="36">
        <v>4.5</v>
      </c>
      <c r="O87" s="36">
        <v>4.25</v>
      </c>
      <c r="P87" s="36">
        <v>4.25</v>
      </c>
      <c r="Q87" s="36">
        <v>4.25</v>
      </c>
      <c r="R87" s="37">
        <f t="shared" si="8"/>
        <v>4.4423076923076925</v>
      </c>
      <c r="S87" s="38">
        <f t="shared" si="9"/>
        <v>5.75</v>
      </c>
      <c r="T87" s="38">
        <f t="shared" si="10"/>
        <v>0</v>
      </c>
      <c r="U87" s="38">
        <f t="shared" si="11"/>
        <v>13</v>
      </c>
      <c r="V87" s="38">
        <f t="shared" si="12"/>
        <v>3</v>
      </c>
      <c r="W87" s="38">
        <f t="shared" si="13"/>
        <v>10</v>
      </c>
      <c r="X87" s="38" t="str">
        <f t="shared" si="14"/>
        <v/>
      </c>
      <c r="Y87" s="9"/>
      <c r="Z87" s="9"/>
      <c r="AA87" s="9"/>
    </row>
    <row r="88" spans="1:27" ht="15" x14ac:dyDescent="0.25">
      <c r="A88" s="25" t="s">
        <v>506</v>
      </c>
      <c r="B88" s="25" t="s">
        <v>123</v>
      </c>
      <c r="C88" s="25" t="s">
        <v>124</v>
      </c>
      <c r="D88" s="35" t="s">
        <v>64</v>
      </c>
      <c r="E88" s="36">
        <v>4.25</v>
      </c>
      <c r="F88" s="36">
        <v>3.25</v>
      </c>
      <c r="G88" s="36">
        <v>2</v>
      </c>
      <c r="H88" s="36">
        <v>5</v>
      </c>
      <c r="I88" s="36">
        <v>4.75</v>
      </c>
      <c r="J88" s="36">
        <v>3</v>
      </c>
      <c r="K88" s="36">
        <v>4</v>
      </c>
      <c r="L88" s="36">
        <v>4</v>
      </c>
      <c r="M88" s="36">
        <v>4.75</v>
      </c>
      <c r="N88" s="36">
        <v>4.75</v>
      </c>
      <c r="O88" s="36">
        <v>5</v>
      </c>
      <c r="P88" s="36">
        <v>5.75</v>
      </c>
      <c r="Q88" s="36">
        <v>4.75</v>
      </c>
      <c r="R88" s="37">
        <f t="shared" si="8"/>
        <v>4.25</v>
      </c>
      <c r="S88" s="38">
        <f t="shared" si="9"/>
        <v>5.75</v>
      </c>
      <c r="T88" s="38">
        <f t="shared" si="10"/>
        <v>0</v>
      </c>
      <c r="U88" s="38">
        <f t="shared" si="11"/>
        <v>13</v>
      </c>
      <c r="V88" s="38">
        <f t="shared" si="12"/>
        <v>3</v>
      </c>
      <c r="W88" s="38">
        <f t="shared" si="13"/>
        <v>10</v>
      </c>
      <c r="X88" s="38" t="str">
        <f t="shared" si="14"/>
        <v/>
      </c>
      <c r="Y88" s="9"/>
      <c r="Z88" s="9"/>
      <c r="AA88" s="9"/>
    </row>
    <row r="89" spans="1:27" ht="15" x14ac:dyDescent="0.25">
      <c r="A89" s="25" t="s">
        <v>503</v>
      </c>
      <c r="B89" s="25" t="s">
        <v>126</v>
      </c>
      <c r="C89" s="25" t="s">
        <v>127</v>
      </c>
      <c r="D89" s="35" t="s">
        <v>64</v>
      </c>
      <c r="E89" s="36">
        <v>3.25</v>
      </c>
      <c r="F89" s="36">
        <v>5.5</v>
      </c>
      <c r="G89" s="36">
        <v>5</v>
      </c>
      <c r="H89" s="36">
        <v>5.25</v>
      </c>
      <c r="I89" s="36">
        <v>3</v>
      </c>
      <c r="J89" s="36">
        <v>5</v>
      </c>
      <c r="K89" s="36">
        <v>5</v>
      </c>
      <c r="L89" s="36">
        <v>5</v>
      </c>
      <c r="M89" s="36">
        <v>4.5</v>
      </c>
      <c r="N89" s="36">
        <v>3.5</v>
      </c>
      <c r="O89" s="36">
        <v>5.25</v>
      </c>
      <c r="P89" s="36">
        <v>6</v>
      </c>
      <c r="Q89" s="36">
        <v>4.25</v>
      </c>
      <c r="R89" s="37">
        <f t="shared" si="8"/>
        <v>4.6538461538461542</v>
      </c>
      <c r="S89" s="38">
        <f t="shared" si="9"/>
        <v>6</v>
      </c>
      <c r="T89" s="38">
        <f t="shared" si="10"/>
        <v>0</v>
      </c>
      <c r="U89" s="38">
        <f t="shared" si="11"/>
        <v>13</v>
      </c>
      <c r="V89" s="38">
        <f t="shared" si="12"/>
        <v>3</v>
      </c>
      <c r="W89" s="38">
        <f t="shared" si="13"/>
        <v>10</v>
      </c>
      <c r="X89" s="38" t="str">
        <f t="shared" si="14"/>
        <v/>
      </c>
      <c r="Y89" s="9"/>
      <c r="Z89" s="9"/>
      <c r="AA89" s="9"/>
    </row>
    <row r="90" spans="1:27" ht="15" x14ac:dyDescent="0.25">
      <c r="A90" s="25" t="s">
        <v>503</v>
      </c>
      <c r="B90" s="39" t="s">
        <v>378</v>
      </c>
      <c r="C90" s="25" t="s">
        <v>379</v>
      </c>
      <c r="D90" s="35" t="s">
        <v>65</v>
      </c>
      <c r="E90" s="36">
        <v>5.25</v>
      </c>
      <c r="F90" s="36">
        <v>4</v>
      </c>
      <c r="G90" s="36">
        <v>3.75</v>
      </c>
      <c r="H90" s="36">
        <v>3</v>
      </c>
      <c r="I90" s="36">
        <v>5.5</v>
      </c>
      <c r="J90" s="36">
        <v>5.75</v>
      </c>
      <c r="K90" s="36">
        <v>5.75</v>
      </c>
      <c r="L90" s="36">
        <v>4.75</v>
      </c>
      <c r="M90" s="36">
        <v>3.25</v>
      </c>
      <c r="N90" s="36">
        <v>4.75</v>
      </c>
      <c r="O90" s="36">
        <v>3</v>
      </c>
      <c r="P90" s="36">
        <v>5.75</v>
      </c>
      <c r="Q90" s="36">
        <v>5</v>
      </c>
      <c r="R90" s="37">
        <f t="shared" si="8"/>
        <v>4.5769230769230766</v>
      </c>
      <c r="S90" s="38">
        <f t="shared" si="9"/>
        <v>5.75</v>
      </c>
      <c r="T90" s="38">
        <f t="shared" si="10"/>
        <v>0</v>
      </c>
      <c r="U90" s="38">
        <f t="shared" si="11"/>
        <v>13</v>
      </c>
      <c r="V90" s="38">
        <f t="shared" si="12"/>
        <v>4</v>
      </c>
      <c r="W90" s="38">
        <f t="shared" si="13"/>
        <v>9</v>
      </c>
      <c r="X90" s="38" t="str">
        <f t="shared" si="14"/>
        <v>ja</v>
      </c>
      <c r="Y90" s="9"/>
      <c r="Z90" s="9"/>
      <c r="AA90" s="9"/>
    </row>
    <row r="91" spans="1:27" ht="15" x14ac:dyDescent="0.25">
      <c r="A91" s="25" t="s">
        <v>504</v>
      </c>
      <c r="B91" s="25" t="s">
        <v>43</v>
      </c>
      <c r="C91" s="25" t="s">
        <v>18</v>
      </c>
      <c r="D91" s="35" t="s">
        <v>64</v>
      </c>
      <c r="E91" s="36">
        <v>2.5</v>
      </c>
      <c r="F91" s="36">
        <v>4.75</v>
      </c>
      <c r="G91" s="36">
        <v>4.75</v>
      </c>
      <c r="H91" s="36">
        <v>3</v>
      </c>
      <c r="I91" s="36">
        <v>5.25</v>
      </c>
      <c r="J91" s="36">
        <v>4.75</v>
      </c>
      <c r="K91" s="36">
        <v>2.5</v>
      </c>
      <c r="L91" s="36">
        <v>4.75</v>
      </c>
      <c r="M91" s="36">
        <v>6</v>
      </c>
      <c r="N91" s="36">
        <v>4.75</v>
      </c>
      <c r="O91" s="36">
        <v>4.5</v>
      </c>
      <c r="P91" s="36">
        <v>4.5</v>
      </c>
      <c r="Q91" s="36">
        <v>3.5</v>
      </c>
      <c r="R91" s="37">
        <f t="shared" si="8"/>
        <v>4.2692307692307692</v>
      </c>
      <c r="S91" s="38">
        <f t="shared" si="9"/>
        <v>6</v>
      </c>
      <c r="T91" s="38">
        <f t="shared" si="10"/>
        <v>0</v>
      </c>
      <c r="U91" s="38">
        <f t="shared" si="11"/>
        <v>13</v>
      </c>
      <c r="V91" s="38">
        <f t="shared" si="12"/>
        <v>4</v>
      </c>
      <c r="W91" s="38">
        <f t="shared" si="13"/>
        <v>9</v>
      </c>
      <c r="X91" s="38" t="str">
        <f t="shared" si="14"/>
        <v/>
      </c>
      <c r="Y91" s="9"/>
      <c r="Z91" s="9"/>
      <c r="AA91" s="9"/>
    </row>
    <row r="92" spans="1:27" ht="15" x14ac:dyDescent="0.25">
      <c r="A92" s="25" t="s">
        <v>504</v>
      </c>
      <c r="B92" s="39" t="s">
        <v>380</v>
      </c>
      <c r="C92" s="25" t="s">
        <v>381</v>
      </c>
      <c r="D92" s="35" t="s">
        <v>65</v>
      </c>
      <c r="E92" s="36">
        <v>5.5</v>
      </c>
      <c r="F92" s="36">
        <v>4</v>
      </c>
      <c r="G92" s="36">
        <v>5.25</v>
      </c>
      <c r="H92" s="36">
        <v>4</v>
      </c>
      <c r="I92" s="36">
        <v>5</v>
      </c>
      <c r="J92" s="36">
        <v>6</v>
      </c>
      <c r="K92" s="36">
        <v>5</v>
      </c>
      <c r="L92" s="36">
        <v>5</v>
      </c>
      <c r="M92" s="36">
        <v>5</v>
      </c>
      <c r="N92" s="36">
        <v>5</v>
      </c>
      <c r="O92" s="36">
        <v>4</v>
      </c>
      <c r="P92" s="36">
        <v>5.75</v>
      </c>
      <c r="Q92" s="36">
        <v>4.75</v>
      </c>
      <c r="R92" s="37">
        <f t="shared" si="8"/>
        <v>4.9423076923076925</v>
      </c>
      <c r="S92" s="38">
        <f t="shared" si="9"/>
        <v>6</v>
      </c>
      <c r="T92" s="38">
        <f t="shared" si="10"/>
        <v>0</v>
      </c>
      <c r="U92" s="38">
        <f t="shared" si="11"/>
        <v>13</v>
      </c>
      <c r="V92" s="38">
        <f t="shared" si="12"/>
        <v>0</v>
      </c>
      <c r="W92" s="38">
        <f t="shared" si="13"/>
        <v>13</v>
      </c>
      <c r="X92" s="38" t="str">
        <f t="shared" si="14"/>
        <v>ja</v>
      </c>
      <c r="Y92" s="9"/>
      <c r="Z92" s="9"/>
      <c r="AA92" s="9"/>
    </row>
    <row r="93" spans="1:27" ht="15" x14ac:dyDescent="0.25">
      <c r="A93" s="25" t="s">
        <v>505</v>
      </c>
      <c r="B93" s="25" t="s">
        <v>128</v>
      </c>
      <c r="C93" s="25" t="s">
        <v>129</v>
      </c>
      <c r="D93" s="35" t="s">
        <v>65</v>
      </c>
      <c r="E93" s="36">
        <v>5.5</v>
      </c>
      <c r="F93" s="36">
        <v>4.75</v>
      </c>
      <c r="G93" s="36">
        <v>6</v>
      </c>
      <c r="H93" s="36">
        <v>5</v>
      </c>
      <c r="I93" s="36">
        <v>3.5</v>
      </c>
      <c r="J93" s="36">
        <v>5.5</v>
      </c>
      <c r="K93" s="36"/>
      <c r="L93" s="36">
        <v>5</v>
      </c>
      <c r="M93" s="36">
        <v>5</v>
      </c>
      <c r="N93" s="36">
        <v>5.75</v>
      </c>
      <c r="O93" s="36">
        <v>5</v>
      </c>
      <c r="P93" s="36">
        <v>5.5</v>
      </c>
      <c r="Q93" s="36">
        <v>6</v>
      </c>
      <c r="R93" s="37">
        <f t="shared" si="8"/>
        <v>5.208333333333333</v>
      </c>
      <c r="S93" s="38">
        <f t="shared" si="9"/>
        <v>6</v>
      </c>
      <c r="T93" s="38">
        <f t="shared" si="10"/>
        <v>1</v>
      </c>
      <c r="U93" s="38">
        <f t="shared" si="11"/>
        <v>12</v>
      </c>
      <c r="V93" s="38">
        <f t="shared" si="12"/>
        <v>1</v>
      </c>
      <c r="W93" s="38">
        <f t="shared" si="13"/>
        <v>11</v>
      </c>
      <c r="X93" s="38" t="str">
        <f t="shared" si="14"/>
        <v/>
      </c>
      <c r="Y93" s="9"/>
      <c r="Z93" s="9"/>
      <c r="AA93" s="9"/>
    </row>
    <row r="94" spans="1:27" ht="15" x14ac:dyDescent="0.25">
      <c r="A94" s="25" t="s">
        <v>496</v>
      </c>
      <c r="B94" s="25" t="s">
        <v>44</v>
      </c>
      <c r="C94" s="25" t="s">
        <v>19</v>
      </c>
      <c r="D94" s="35" t="s">
        <v>65</v>
      </c>
      <c r="E94" s="36">
        <v>2.75</v>
      </c>
      <c r="F94" s="36">
        <v>4.5</v>
      </c>
      <c r="G94" s="36">
        <v>5.75</v>
      </c>
      <c r="H94" s="36">
        <v>5.75</v>
      </c>
      <c r="I94" s="36">
        <v>5</v>
      </c>
      <c r="J94" s="36">
        <v>2.75</v>
      </c>
      <c r="K94" s="36">
        <v>5.25</v>
      </c>
      <c r="L94" s="36">
        <v>3.5</v>
      </c>
      <c r="M94" s="36">
        <v>4.5</v>
      </c>
      <c r="N94" s="36">
        <v>3.25</v>
      </c>
      <c r="O94" s="36">
        <v>4.75</v>
      </c>
      <c r="P94" s="36">
        <v>4.75</v>
      </c>
      <c r="Q94" s="36">
        <v>5.5</v>
      </c>
      <c r="R94" s="37">
        <f t="shared" si="8"/>
        <v>4.4615384615384617</v>
      </c>
      <c r="S94" s="38">
        <f t="shared" si="9"/>
        <v>5.75</v>
      </c>
      <c r="T94" s="38">
        <f t="shared" si="10"/>
        <v>0</v>
      </c>
      <c r="U94" s="38">
        <f t="shared" si="11"/>
        <v>13</v>
      </c>
      <c r="V94" s="38">
        <f t="shared" si="12"/>
        <v>4</v>
      </c>
      <c r="W94" s="38">
        <f t="shared" si="13"/>
        <v>9</v>
      </c>
      <c r="X94" s="38" t="str">
        <f t="shared" si="14"/>
        <v/>
      </c>
      <c r="Y94" s="9"/>
      <c r="Z94" s="9"/>
      <c r="AA94" s="9"/>
    </row>
    <row r="95" spans="1:27" ht="15" x14ac:dyDescent="0.25">
      <c r="A95" s="25" t="s">
        <v>505</v>
      </c>
      <c r="B95" s="39" t="s">
        <v>382</v>
      </c>
      <c r="C95" s="25" t="s">
        <v>383</v>
      </c>
      <c r="D95" s="35" t="s">
        <v>65</v>
      </c>
      <c r="E95" s="36">
        <v>5.5</v>
      </c>
      <c r="F95" s="36">
        <v>4</v>
      </c>
      <c r="G95" s="36">
        <v>5</v>
      </c>
      <c r="H95" s="36">
        <v>5.5</v>
      </c>
      <c r="I95" s="36">
        <v>6</v>
      </c>
      <c r="J95" s="36"/>
      <c r="K95" s="36">
        <v>4.75</v>
      </c>
      <c r="L95" s="36">
        <v>5.75</v>
      </c>
      <c r="M95" s="36">
        <v>5.5</v>
      </c>
      <c r="N95" s="36">
        <v>3.5</v>
      </c>
      <c r="O95" s="36">
        <v>5.5</v>
      </c>
      <c r="P95" s="36">
        <v>5</v>
      </c>
      <c r="Q95" s="36">
        <v>5</v>
      </c>
      <c r="R95" s="37">
        <f t="shared" si="8"/>
        <v>5.083333333333333</v>
      </c>
      <c r="S95" s="38">
        <f t="shared" si="9"/>
        <v>6</v>
      </c>
      <c r="T95" s="38">
        <f t="shared" si="10"/>
        <v>1</v>
      </c>
      <c r="U95" s="38">
        <f t="shared" si="11"/>
        <v>12</v>
      </c>
      <c r="V95" s="38">
        <f t="shared" si="12"/>
        <v>1</v>
      </c>
      <c r="W95" s="38">
        <f t="shared" si="13"/>
        <v>11</v>
      </c>
      <c r="X95" s="38" t="str">
        <f t="shared" si="14"/>
        <v/>
      </c>
      <c r="Y95" s="9"/>
      <c r="Z95" s="9"/>
      <c r="AA95" s="9"/>
    </row>
    <row r="96" spans="1:27" ht="15" x14ac:dyDescent="0.25">
      <c r="A96" s="25" t="s">
        <v>491</v>
      </c>
      <c r="B96" s="25" t="s">
        <v>130</v>
      </c>
      <c r="C96" s="25" t="s">
        <v>131</v>
      </c>
      <c r="D96" s="35" t="s">
        <v>65</v>
      </c>
      <c r="E96" s="36">
        <v>4.25</v>
      </c>
      <c r="F96" s="36">
        <v>5.5</v>
      </c>
      <c r="G96" s="36">
        <v>5.5</v>
      </c>
      <c r="H96" s="36">
        <v>5.25</v>
      </c>
      <c r="I96" s="36">
        <v>3</v>
      </c>
      <c r="J96" s="36">
        <v>3.5</v>
      </c>
      <c r="K96" s="36"/>
      <c r="L96" s="36">
        <v>5.75</v>
      </c>
      <c r="M96" s="36">
        <v>4.75</v>
      </c>
      <c r="N96" s="36">
        <v>3.5</v>
      </c>
      <c r="O96" s="36">
        <v>5.25</v>
      </c>
      <c r="P96" s="36">
        <v>4.75</v>
      </c>
      <c r="Q96" s="36">
        <v>6</v>
      </c>
      <c r="R96" s="37">
        <f t="shared" si="8"/>
        <v>4.75</v>
      </c>
      <c r="S96" s="38">
        <f t="shared" si="9"/>
        <v>6</v>
      </c>
      <c r="T96" s="38">
        <f t="shared" si="10"/>
        <v>1</v>
      </c>
      <c r="U96" s="38">
        <f t="shared" si="11"/>
        <v>12</v>
      </c>
      <c r="V96" s="38">
        <f t="shared" si="12"/>
        <v>3</v>
      </c>
      <c r="W96" s="38">
        <f t="shared" si="13"/>
        <v>9</v>
      </c>
      <c r="X96" s="38" t="str">
        <f t="shared" si="14"/>
        <v/>
      </c>
      <c r="Y96" s="9"/>
      <c r="Z96" s="9"/>
      <c r="AA96" s="9"/>
    </row>
    <row r="97" spans="1:27" ht="15" x14ac:dyDescent="0.25">
      <c r="A97" s="25" t="s">
        <v>493</v>
      </c>
      <c r="B97" s="25" t="s">
        <v>45</v>
      </c>
      <c r="C97" s="25" t="s">
        <v>20</v>
      </c>
      <c r="D97" s="35" t="s">
        <v>64</v>
      </c>
      <c r="E97" s="36">
        <v>5.25</v>
      </c>
      <c r="F97" s="36">
        <v>4.5</v>
      </c>
      <c r="G97" s="36">
        <v>4.25</v>
      </c>
      <c r="H97" s="36">
        <v>5.75</v>
      </c>
      <c r="I97" s="36">
        <v>3</v>
      </c>
      <c r="J97" s="36">
        <v>3.25</v>
      </c>
      <c r="K97" s="36">
        <v>5.5</v>
      </c>
      <c r="L97" s="36">
        <v>4.75</v>
      </c>
      <c r="M97" s="36">
        <v>5</v>
      </c>
      <c r="N97" s="36">
        <v>3.75</v>
      </c>
      <c r="O97" s="36">
        <v>4</v>
      </c>
      <c r="P97" s="36">
        <v>5.75</v>
      </c>
      <c r="Q97" s="36">
        <v>5</v>
      </c>
      <c r="R97" s="37">
        <f t="shared" si="8"/>
        <v>4.5961538461538458</v>
      </c>
      <c r="S97" s="38">
        <f t="shared" si="9"/>
        <v>5.75</v>
      </c>
      <c r="T97" s="38">
        <f t="shared" si="10"/>
        <v>0</v>
      </c>
      <c r="U97" s="38">
        <f t="shared" si="11"/>
        <v>13</v>
      </c>
      <c r="V97" s="38">
        <f t="shared" si="12"/>
        <v>3</v>
      </c>
      <c r="W97" s="38">
        <f t="shared" si="13"/>
        <v>10</v>
      </c>
      <c r="X97" s="38" t="str">
        <f t="shared" si="14"/>
        <v/>
      </c>
      <c r="Y97" s="9"/>
      <c r="Z97" s="9"/>
      <c r="AA97" s="9"/>
    </row>
    <row r="98" spans="1:27" ht="15" x14ac:dyDescent="0.25">
      <c r="A98" s="25" t="s">
        <v>506</v>
      </c>
      <c r="B98" s="39" t="s">
        <v>384</v>
      </c>
      <c r="C98" s="25" t="s">
        <v>156</v>
      </c>
      <c r="D98" s="35" t="s">
        <v>65</v>
      </c>
      <c r="E98" s="36">
        <v>5.5</v>
      </c>
      <c r="F98" s="36">
        <v>4</v>
      </c>
      <c r="G98" s="36">
        <v>5.25</v>
      </c>
      <c r="H98" s="36">
        <v>4.75</v>
      </c>
      <c r="I98" s="36">
        <v>3.5</v>
      </c>
      <c r="J98" s="36">
        <v>5</v>
      </c>
      <c r="K98" s="36">
        <v>3.75</v>
      </c>
      <c r="L98" s="36">
        <v>4.75</v>
      </c>
      <c r="M98" s="36">
        <v>3.75</v>
      </c>
      <c r="N98" s="36">
        <v>6</v>
      </c>
      <c r="O98" s="36">
        <v>4.75</v>
      </c>
      <c r="P98" s="36">
        <v>4</v>
      </c>
      <c r="Q98" s="36">
        <v>4</v>
      </c>
      <c r="R98" s="37">
        <f t="shared" si="8"/>
        <v>4.5384615384615383</v>
      </c>
      <c r="S98" s="38">
        <f t="shared" si="9"/>
        <v>6</v>
      </c>
      <c r="T98" s="38">
        <f t="shared" si="10"/>
        <v>0</v>
      </c>
      <c r="U98" s="38">
        <f t="shared" si="11"/>
        <v>13</v>
      </c>
      <c r="V98" s="38">
        <f t="shared" si="12"/>
        <v>3</v>
      </c>
      <c r="W98" s="38">
        <f t="shared" si="13"/>
        <v>10</v>
      </c>
      <c r="X98" s="38" t="str">
        <f t="shared" si="14"/>
        <v/>
      </c>
      <c r="Y98" s="9"/>
      <c r="Z98" s="9"/>
      <c r="AA98" s="9"/>
    </row>
    <row r="99" spans="1:27" ht="15" x14ac:dyDescent="0.25">
      <c r="A99" s="25" t="s">
        <v>494</v>
      </c>
      <c r="B99" s="25" t="s">
        <v>132</v>
      </c>
      <c r="C99" s="25" t="s">
        <v>133</v>
      </c>
      <c r="D99" s="35" t="s">
        <v>65</v>
      </c>
      <c r="E99" s="36">
        <v>2.75</v>
      </c>
      <c r="F99" s="36">
        <v>5.75</v>
      </c>
      <c r="G99" s="36">
        <v>4.75</v>
      </c>
      <c r="H99" s="36">
        <v>4</v>
      </c>
      <c r="I99" s="36">
        <v>5</v>
      </c>
      <c r="J99" s="36">
        <v>5.5</v>
      </c>
      <c r="K99" s="36">
        <v>4.75</v>
      </c>
      <c r="L99" s="36">
        <v>4.5</v>
      </c>
      <c r="M99" s="36">
        <v>3.75</v>
      </c>
      <c r="N99" s="36">
        <v>4.75</v>
      </c>
      <c r="O99" s="36">
        <v>4</v>
      </c>
      <c r="P99" s="36">
        <v>5.25</v>
      </c>
      <c r="Q99" s="36">
        <v>5.75</v>
      </c>
      <c r="R99" s="37">
        <f t="shared" si="8"/>
        <v>4.6538461538461542</v>
      </c>
      <c r="S99" s="38">
        <f t="shared" si="9"/>
        <v>5.75</v>
      </c>
      <c r="T99" s="38">
        <f t="shared" si="10"/>
        <v>0</v>
      </c>
      <c r="U99" s="38">
        <f t="shared" si="11"/>
        <v>13</v>
      </c>
      <c r="V99" s="38">
        <f t="shared" si="12"/>
        <v>2</v>
      </c>
      <c r="W99" s="38">
        <f t="shared" si="13"/>
        <v>11</v>
      </c>
      <c r="X99" s="38" t="str">
        <f t="shared" si="14"/>
        <v/>
      </c>
      <c r="Y99" s="9"/>
      <c r="Z99" s="9"/>
      <c r="AA99" s="9"/>
    </row>
    <row r="100" spans="1:27" ht="15" x14ac:dyDescent="0.25">
      <c r="A100" s="25" t="s">
        <v>491</v>
      </c>
      <c r="B100" s="39" t="s">
        <v>385</v>
      </c>
      <c r="C100" s="25" t="s">
        <v>297</v>
      </c>
      <c r="D100" s="35" t="s">
        <v>65</v>
      </c>
      <c r="E100" s="36">
        <v>2.25</v>
      </c>
      <c r="F100" s="36">
        <v>3.75</v>
      </c>
      <c r="G100" s="36">
        <v>5</v>
      </c>
      <c r="H100" s="36">
        <v>5.5</v>
      </c>
      <c r="I100" s="36">
        <v>5.5</v>
      </c>
      <c r="J100" s="36">
        <v>5.75</v>
      </c>
      <c r="K100" s="36">
        <v>5.75</v>
      </c>
      <c r="L100" s="36">
        <v>3.75</v>
      </c>
      <c r="M100" s="36">
        <v>6</v>
      </c>
      <c r="N100" s="36">
        <v>4.5</v>
      </c>
      <c r="O100" s="36">
        <v>5.5</v>
      </c>
      <c r="P100" s="36">
        <v>5</v>
      </c>
      <c r="Q100" s="36">
        <v>4.25</v>
      </c>
      <c r="R100" s="37">
        <f t="shared" si="8"/>
        <v>4.8076923076923075</v>
      </c>
      <c r="S100" s="38">
        <f t="shared" si="9"/>
        <v>6</v>
      </c>
      <c r="T100" s="38">
        <f t="shared" si="10"/>
        <v>0</v>
      </c>
      <c r="U100" s="38">
        <f t="shared" si="11"/>
        <v>13</v>
      </c>
      <c r="V100" s="38">
        <f t="shared" si="12"/>
        <v>3</v>
      </c>
      <c r="W100" s="38">
        <f t="shared" si="13"/>
        <v>10</v>
      </c>
      <c r="X100" s="38" t="str">
        <f t="shared" si="14"/>
        <v/>
      </c>
      <c r="Y100" s="9"/>
      <c r="Z100" s="9"/>
      <c r="AA100" s="9"/>
    </row>
    <row r="101" spans="1:27" ht="15" x14ac:dyDescent="0.25">
      <c r="A101" s="25" t="s">
        <v>505</v>
      </c>
      <c r="B101" s="25" t="s">
        <v>134</v>
      </c>
      <c r="C101" s="25" t="s">
        <v>135</v>
      </c>
      <c r="D101" s="35" t="s">
        <v>65</v>
      </c>
      <c r="E101" s="36">
        <v>4.75</v>
      </c>
      <c r="F101" s="36">
        <v>4.25</v>
      </c>
      <c r="G101" s="36">
        <v>2.75</v>
      </c>
      <c r="H101" s="36">
        <v>3</v>
      </c>
      <c r="I101" s="36">
        <v>4</v>
      </c>
      <c r="J101" s="36">
        <v>6</v>
      </c>
      <c r="K101" s="36">
        <v>3.5</v>
      </c>
      <c r="L101" s="36">
        <v>5.75</v>
      </c>
      <c r="M101" s="36">
        <v>4.5</v>
      </c>
      <c r="N101" s="36">
        <v>4</v>
      </c>
      <c r="O101" s="36">
        <v>3</v>
      </c>
      <c r="P101" s="36">
        <v>3.75</v>
      </c>
      <c r="Q101" s="36">
        <v>4</v>
      </c>
      <c r="R101" s="37">
        <f t="shared" si="8"/>
        <v>4.0961538461538458</v>
      </c>
      <c r="S101" s="38">
        <f t="shared" si="9"/>
        <v>6</v>
      </c>
      <c r="T101" s="38">
        <f t="shared" si="10"/>
        <v>0</v>
      </c>
      <c r="U101" s="38">
        <f t="shared" si="11"/>
        <v>13</v>
      </c>
      <c r="V101" s="38">
        <f t="shared" si="12"/>
        <v>5</v>
      </c>
      <c r="W101" s="38">
        <f t="shared" si="13"/>
        <v>8</v>
      </c>
      <c r="X101" s="38" t="str">
        <f t="shared" si="14"/>
        <v/>
      </c>
      <c r="Y101" s="9"/>
      <c r="Z101" s="9"/>
      <c r="AA101" s="9"/>
    </row>
    <row r="102" spans="1:27" ht="15" x14ac:dyDescent="0.25">
      <c r="A102" s="25" t="s">
        <v>493</v>
      </c>
      <c r="B102" s="25" t="s">
        <v>46</v>
      </c>
      <c r="C102" s="25" t="s">
        <v>21</v>
      </c>
      <c r="D102" s="35" t="s">
        <v>65</v>
      </c>
      <c r="E102" s="36">
        <v>4.5</v>
      </c>
      <c r="F102" s="36">
        <v>5.75</v>
      </c>
      <c r="G102" s="36">
        <v>5.75</v>
      </c>
      <c r="H102" s="36">
        <v>5.75</v>
      </c>
      <c r="I102" s="36">
        <v>3.75</v>
      </c>
      <c r="J102" s="36">
        <v>5.5</v>
      </c>
      <c r="K102" s="36">
        <v>6</v>
      </c>
      <c r="L102" s="36">
        <v>4.5</v>
      </c>
      <c r="M102" s="36">
        <v>4.5</v>
      </c>
      <c r="N102" s="36">
        <v>3.5</v>
      </c>
      <c r="O102" s="36">
        <v>3.25</v>
      </c>
      <c r="P102" s="36">
        <v>5.75</v>
      </c>
      <c r="Q102" s="36">
        <v>4.5</v>
      </c>
      <c r="R102" s="37">
        <f t="shared" si="8"/>
        <v>4.8461538461538458</v>
      </c>
      <c r="S102" s="38">
        <f t="shared" si="9"/>
        <v>6</v>
      </c>
      <c r="T102" s="38">
        <f t="shared" si="10"/>
        <v>0</v>
      </c>
      <c r="U102" s="38">
        <f t="shared" si="11"/>
        <v>13</v>
      </c>
      <c r="V102" s="38">
        <f t="shared" si="12"/>
        <v>3</v>
      </c>
      <c r="W102" s="38">
        <f t="shared" si="13"/>
        <v>10</v>
      </c>
      <c r="X102" s="38" t="str">
        <f t="shared" si="14"/>
        <v>ja</v>
      </c>
      <c r="Y102" s="9"/>
      <c r="Z102" s="9"/>
      <c r="AA102" s="9"/>
    </row>
    <row r="103" spans="1:27" ht="15" x14ac:dyDescent="0.25">
      <c r="A103" s="25" t="s">
        <v>492</v>
      </c>
      <c r="B103" s="39" t="s">
        <v>386</v>
      </c>
      <c r="C103" s="25" t="s">
        <v>268</v>
      </c>
      <c r="D103" s="35" t="s">
        <v>65</v>
      </c>
      <c r="E103" s="36">
        <v>2.25</v>
      </c>
      <c r="F103" s="36">
        <v>3.75</v>
      </c>
      <c r="G103" s="36">
        <v>5</v>
      </c>
      <c r="H103" s="36">
        <v>5.5</v>
      </c>
      <c r="I103" s="36">
        <v>5.5</v>
      </c>
      <c r="J103" s="36">
        <v>5.75</v>
      </c>
      <c r="K103" s="36">
        <v>5.75</v>
      </c>
      <c r="L103" s="36">
        <v>3.75</v>
      </c>
      <c r="M103" s="36">
        <v>4.5</v>
      </c>
      <c r="N103" s="36">
        <v>4.5</v>
      </c>
      <c r="O103" s="36">
        <v>5.5</v>
      </c>
      <c r="P103" s="36">
        <v>5</v>
      </c>
      <c r="Q103" s="36">
        <v>4.25</v>
      </c>
      <c r="R103" s="37">
        <f t="shared" si="8"/>
        <v>4.6923076923076925</v>
      </c>
      <c r="S103" s="38">
        <f t="shared" si="9"/>
        <v>5.75</v>
      </c>
      <c r="T103" s="38">
        <f t="shared" si="10"/>
        <v>0</v>
      </c>
      <c r="U103" s="38">
        <f t="shared" si="11"/>
        <v>13</v>
      </c>
      <c r="V103" s="38">
        <f t="shared" si="12"/>
        <v>3</v>
      </c>
      <c r="W103" s="38">
        <f t="shared" si="13"/>
        <v>10</v>
      </c>
      <c r="X103" s="38" t="str">
        <f t="shared" si="14"/>
        <v/>
      </c>
      <c r="Y103" s="9"/>
      <c r="Z103" s="9"/>
      <c r="AA103" s="9"/>
    </row>
    <row r="104" spans="1:27" ht="15" x14ac:dyDescent="0.25">
      <c r="A104" s="25" t="s">
        <v>493</v>
      </c>
      <c r="B104" s="39" t="s">
        <v>387</v>
      </c>
      <c r="C104" s="25" t="s">
        <v>268</v>
      </c>
      <c r="D104" s="35" t="s">
        <v>65</v>
      </c>
      <c r="E104" s="36">
        <v>2.25</v>
      </c>
      <c r="F104" s="36">
        <v>3.75</v>
      </c>
      <c r="G104" s="36">
        <v>5</v>
      </c>
      <c r="H104" s="36">
        <v>5.5</v>
      </c>
      <c r="I104" s="36">
        <v>5.5</v>
      </c>
      <c r="J104" s="36">
        <v>5.75</v>
      </c>
      <c r="K104" s="36">
        <v>5.75</v>
      </c>
      <c r="L104" s="36">
        <v>3.75</v>
      </c>
      <c r="M104" s="36"/>
      <c r="N104" s="36">
        <v>4.5</v>
      </c>
      <c r="O104" s="36">
        <v>5.5</v>
      </c>
      <c r="P104" s="36">
        <v>5</v>
      </c>
      <c r="Q104" s="36">
        <v>4.25</v>
      </c>
      <c r="R104" s="37">
        <f t="shared" si="8"/>
        <v>4.708333333333333</v>
      </c>
      <c r="S104" s="38">
        <f t="shared" si="9"/>
        <v>5.75</v>
      </c>
      <c r="T104" s="38">
        <f t="shared" si="10"/>
        <v>1</v>
      </c>
      <c r="U104" s="38">
        <f t="shared" si="11"/>
        <v>12</v>
      </c>
      <c r="V104" s="38">
        <f t="shared" si="12"/>
        <v>3</v>
      </c>
      <c r="W104" s="38">
        <f t="shared" si="13"/>
        <v>9</v>
      </c>
      <c r="X104" s="38" t="str">
        <f t="shared" si="14"/>
        <v/>
      </c>
      <c r="Y104" s="9"/>
      <c r="Z104" s="9"/>
      <c r="AA104" s="9"/>
    </row>
    <row r="105" spans="1:27" ht="15" x14ac:dyDescent="0.25">
      <c r="A105" s="25" t="s">
        <v>494</v>
      </c>
      <c r="B105" s="39" t="s">
        <v>388</v>
      </c>
      <c r="C105" s="25" t="s">
        <v>70</v>
      </c>
      <c r="D105" s="35" t="s">
        <v>65</v>
      </c>
      <c r="E105" s="36">
        <v>2.25</v>
      </c>
      <c r="F105" s="36">
        <v>3.75</v>
      </c>
      <c r="G105" s="36">
        <v>5</v>
      </c>
      <c r="H105" s="36">
        <v>5.5</v>
      </c>
      <c r="I105" s="36">
        <v>5.5</v>
      </c>
      <c r="J105" s="36">
        <v>5.75</v>
      </c>
      <c r="K105" s="36">
        <v>5.75</v>
      </c>
      <c r="L105" s="36">
        <v>3.75</v>
      </c>
      <c r="M105" s="36"/>
      <c r="N105" s="36">
        <v>4.5</v>
      </c>
      <c r="O105" s="36">
        <v>5.5</v>
      </c>
      <c r="P105" s="36">
        <v>5</v>
      </c>
      <c r="Q105" s="36">
        <v>4.25</v>
      </c>
      <c r="R105" s="37">
        <f t="shared" si="8"/>
        <v>4.708333333333333</v>
      </c>
      <c r="S105" s="38">
        <f t="shared" si="9"/>
        <v>5.75</v>
      </c>
      <c r="T105" s="38">
        <f t="shared" si="10"/>
        <v>1</v>
      </c>
      <c r="U105" s="38">
        <f t="shared" si="11"/>
        <v>12</v>
      </c>
      <c r="V105" s="38">
        <f t="shared" si="12"/>
        <v>3</v>
      </c>
      <c r="W105" s="38">
        <f t="shared" si="13"/>
        <v>9</v>
      </c>
      <c r="X105" s="38" t="str">
        <f t="shared" si="14"/>
        <v/>
      </c>
      <c r="Y105" s="9"/>
      <c r="Z105" s="9"/>
      <c r="AA105" s="9"/>
    </row>
    <row r="106" spans="1:27" ht="15" x14ac:dyDescent="0.25">
      <c r="A106" s="25" t="s">
        <v>495</v>
      </c>
      <c r="B106" s="39" t="s">
        <v>389</v>
      </c>
      <c r="C106" s="25" t="s">
        <v>268</v>
      </c>
      <c r="D106" s="35" t="s">
        <v>65</v>
      </c>
      <c r="E106" s="36">
        <v>2.25</v>
      </c>
      <c r="F106" s="36">
        <v>3.75</v>
      </c>
      <c r="G106" s="36">
        <v>2</v>
      </c>
      <c r="H106" s="36">
        <v>5</v>
      </c>
      <c r="I106" s="36">
        <v>3.5</v>
      </c>
      <c r="J106" s="36">
        <v>4.75</v>
      </c>
      <c r="K106" s="36">
        <v>3.5</v>
      </c>
      <c r="L106" s="36">
        <v>5</v>
      </c>
      <c r="M106" s="36"/>
      <c r="N106" s="36">
        <v>4.25</v>
      </c>
      <c r="O106" s="36">
        <v>5</v>
      </c>
      <c r="P106" s="36">
        <v>5</v>
      </c>
      <c r="Q106" s="36">
        <v>5.25</v>
      </c>
      <c r="R106" s="37">
        <f t="shared" si="8"/>
        <v>4.104166666666667</v>
      </c>
      <c r="S106" s="38">
        <f t="shared" si="9"/>
        <v>5.25</v>
      </c>
      <c r="T106" s="38">
        <f t="shared" si="10"/>
        <v>1</v>
      </c>
      <c r="U106" s="38">
        <f t="shared" si="11"/>
        <v>12</v>
      </c>
      <c r="V106" s="38">
        <f t="shared" si="12"/>
        <v>5</v>
      </c>
      <c r="W106" s="38">
        <f t="shared" si="13"/>
        <v>7</v>
      </c>
      <c r="X106" s="38" t="str">
        <f t="shared" si="14"/>
        <v/>
      </c>
      <c r="Y106" s="9"/>
      <c r="Z106" s="9"/>
      <c r="AA106" s="9"/>
    </row>
    <row r="107" spans="1:27" ht="15" x14ac:dyDescent="0.25">
      <c r="A107" s="25" t="s">
        <v>491</v>
      </c>
      <c r="B107" s="25" t="s">
        <v>136</v>
      </c>
      <c r="C107" s="25" t="s">
        <v>137</v>
      </c>
      <c r="D107" s="35" t="s">
        <v>65</v>
      </c>
      <c r="E107" s="36">
        <v>4.75</v>
      </c>
      <c r="F107" s="36">
        <v>3.75</v>
      </c>
      <c r="G107" s="36">
        <v>2</v>
      </c>
      <c r="H107" s="36">
        <v>4.75</v>
      </c>
      <c r="I107" s="36">
        <v>4.5</v>
      </c>
      <c r="J107" s="36">
        <v>3.75</v>
      </c>
      <c r="K107" s="36">
        <v>4.25</v>
      </c>
      <c r="L107" s="36">
        <v>3.25</v>
      </c>
      <c r="M107" s="36">
        <v>5</v>
      </c>
      <c r="N107" s="36">
        <v>4.5</v>
      </c>
      <c r="O107" s="36">
        <v>4.75</v>
      </c>
      <c r="P107" s="36">
        <v>4.5</v>
      </c>
      <c r="Q107" s="36">
        <v>4.75</v>
      </c>
      <c r="R107" s="37">
        <f t="shared" si="8"/>
        <v>4.1923076923076925</v>
      </c>
      <c r="S107" s="38">
        <f t="shared" si="9"/>
        <v>5</v>
      </c>
      <c r="T107" s="38">
        <f t="shared" si="10"/>
        <v>0</v>
      </c>
      <c r="U107" s="38">
        <f t="shared" si="11"/>
        <v>13</v>
      </c>
      <c r="V107" s="38">
        <f t="shared" si="12"/>
        <v>4</v>
      </c>
      <c r="W107" s="38">
        <f t="shared" si="13"/>
        <v>9</v>
      </c>
      <c r="X107" s="38" t="str">
        <f t="shared" si="14"/>
        <v/>
      </c>
      <c r="Y107" s="9"/>
      <c r="Z107" s="9"/>
      <c r="AA107" s="9"/>
    </row>
    <row r="108" spans="1:27" ht="15" x14ac:dyDescent="0.25">
      <c r="A108" s="25" t="s">
        <v>494</v>
      </c>
      <c r="B108" s="25" t="s">
        <v>138</v>
      </c>
      <c r="C108" s="25" t="s">
        <v>139</v>
      </c>
      <c r="D108" s="35" t="s">
        <v>64</v>
      </c>
      <c r="E108" s="36">
        <v>3.25</v>
      </c>
      <c r="F108" s="36">
        <v>4.5</v>
      </c>
      <c r="G108" s="36">
        <v>4</v>
      </c>
      <c r="H108" s="36">
        <v>4.5</v>
      </c>
      <c r="I108" s="36">
        <v>6</v>
      </c>
      <c r="J108" s="36">
        <v>3.75</v>
      </c>
      <c r="K108" s="36">
        <v>4</v>
      </c>
      <c r="L108" s="36">
        <v>3.75</v>
      </c>
      <c r="M108" s="36">
        <v>5</v>
      </c>
      <c r="N108" s="36">
        <v>3.75</v>
      </c>
      <c r="O108" s="36">
        <v>4.5</v>
      </c>
      <c r="P108" s="36">
        <v>4</v>
      </c>
      <c r="Q108" s="36">
        <v>5</v>
      </c>
      <c r="R108" s="37">
        <f t="shared" si="8"/>
        <v>4.3076923076923075</v>
      </c>
      <c r="S108" s="38">
        <f t="shared" si="9"/>
        <v>6</v>
      </c>
      <c r="T108" s="38">
        <f t="shared" si="10"/>
        <v>0</v>
      </c>
      <c r="U108" s="38">
        <f t="shared" si="11"/>
        <v>13</v>
      </c>
      <c r="V108" s="38">
        <f t="shared" si="12"/>
        <v>4</v>
      </c>
      <c r="W108" s="38">
        <f t="shared" si="13"/>
        <v>9</v>
      </c>
      <c r="X108" s="38" t="str">
        <f t="shared" si="14"/>
        <v/>
      </c>
      <c r="Y108" s="9"/>
      <c r="Z108" s="9"/>
      <c r="AA108" s="9"/>
    </row>
    <row r="109" spans="1:27" ht="15" x14ac:dyDescent="0.25">
      <c r="A109" s="25" t="s">
        <v>494</v>
      </c>
      <c r="B109" s="25" t="s">
        <v>140</v>
      </c>
      <c r="C109" s="25" t="s">
        <v>141</v>
      </c>
      <c r="D109" s="35" t="s">
        <v>65</v>
      </c>
      <c r="E109" s="36">
        <v>3.5</v>
      </c>
      <c r="F109" s="36">
        <v>4.75</v>
      </c>
      <c r="G109" s="36">
        <v>3</v>
      </c>
      <c r="H109" s="36">
        <v>5.75</v>
      </c>
      <c r="I109" s="36">
        <v>4.5</v>
      </c>
      <c r="J109" s="36">
        <v>5</v>
      </c>
      <c r="K109" s="36">
        <v>5.5</v>
      </c>
      <c r="L109" s="36">
        <v>5.5</v>
      </c>
      <c r="M109" s="36">
        <v>4</v>
      </c>
      <c r="N109" s="36">
        <v>3.75</v>
      </c>
      <c r="O109" s="36">
        <v>5.75</v>
      </c>
      <c r="P109" s="36">
        <v>5.25</v>
      </c>
      <c r="Q109" s="36">
        <v>4.5</v>
      </c>
      <c r="R109" s="37">
        <f t="shared" si="8"/>
        <v>4.6730769230769234</v>
      </c>
      <c r="S109" s="38">
        <f t="shared" si="9"/>
        <v>5.75</v>
      </c>
      <c r="T109" s="38">
        <f t="shared" si="10"/>
        <v>0</v>
      </c>
      <c r="U109" s="38">
        <f t="shared" si="11"/>
        <v>13</v>
      </c>
      <c r="V109" s="38">
        <f t="shared" si="12"/>
        <v>3</v>
      </c>
      <c r="W109" s="38">
        <f t="shared" si="13"/>
        <v>10</v>
      </c>
      <c r="X109" s="38" t="str">
        <f t="shared" si="14"/>
        <v/>
      </c>
      <c r="Y109" s="9"/>
      <c r="Z109" s="9"/>
      <c r="AA109" s="9"/>
    </row>
    <row r="110" spans="1:27" ht="15" x14ac:dyDescent="0.25">
      <c r="A110" s="25" t="s">
        <v>491</v>
      </c>
      <c r="B110" s="25" t="s">
        <v>140</v>
      </c>
      <c r="C110" s="25" t="s">
        <v>142</v>
      </c>
      <c r="D110" s="35" t="s">
        <v>64</v>
      </c>
      <c r="E110" s="36">
        <v>4</v>
      </c>
      <c r="F110" s="36">
        <v>5.75</v>
      </c>
      <c r="G110" s="36">
        <v>2</v>
      </c>
      <c r="H110" s="36">
        <v>6</v>
      </c>
      <c r="I110" s="36">
        <v>5</v>
      </c>
      <c r="J110" s="36">
        <v>5</v>
      </c>
      <c r="K110" s="36">
        <v>4.5</v>
      </c>
      <c r="L110" s="36">
        <v>5</v>
      </c>
      <c r="M110" s="36">
        <v>3.25</v>
      </c>
      <c r="N110" s="36">
        <v>4</v>
      </c>
      <c r="O110" s="36">
        <v>6</v>
      </c>
      <c r="P110" s="36">
        <v>5</v>
      </c>
      <c r="Q110" s="36">
        <v>6</v>
      </c>
      <c r="R110" s="37">
        <f t="shared" si="8"/>
        <v>4.7307692307692308</v>
      </c>
      <c r="S110" s="38">
        <f t="shared" si="9"/>
        <v>6</v>
      </c>
      <c r="T110" s="38">
        <f t="shared" si="10"/>
        <v>0</v>
      </c>
      <c r="U110" s="38">
        <f t="shared" si="11"/>
        <v>13</v>
      </c>
      <c r="V110" s="38">
        <f t="shared" si="12"/>
        <v>2</v>
      </c>
      <c r="W110" s="38">
        <f t="shared" si="13"/>
        <v>11</v>
      </c>
      <c r="X110" s="38" t="str">
        <f t="shared" si="14"/>
        <v>ja</v>
      </c>
      <c r="Y110" s="9"/>
      <c r="Z110" s="9"/>
      <c r="AA110" s="9"/>
    </row>
    <row r="111" spans="1:27" ht="15" x14ac:dyDescent="0.25">
      <c r="A111" s="25" t="s">
        <v>506</v>
      </c>
      <c r="B111" s="25" t="s">
        <v>47</v>
      </c>
      <c r="C111" s="25" t="s">
        <v>22</v>
      </c>
      <c r="D111" s="35" t="s">
        <v>65</v>
      </c>
      <c r="E111" s="36">
        <v>5</v>
      </c>
      <c r="F111" s="36">
        <v>5.25</v>
      </c>
      <c r="G111" s="36">
        <v>5.75</v>
      </c>
      <c r="H111" s="36">
        <v>5.75</v>
      </c>
      <c r="I111" s="36">
        <v>4.5</v>
      </c>
      <c r="J111" s="36">
        <v>3.25</v>
      </c>
      <c r="K111" s="36">
        <v>2.75</v>
      </c>
      <c r="L111" s="36">
        <v>3.25</v>
      </c>
      <c r="M111" s="36">
        <v>3.25</v>
      </c>
      <c r="N111" s="36">
        <v>6</v>
      </c>
      <c r="O111" s="36">
        <v>4.25</v>
      </c>
      <c r="P111" s="36">
        <v>3.5</v>
      </c>
      <c r="Q111" s="36">
        <v>5.25</v>
      </c>
      <c r="R111" s="37">
        <f t="shared" si="8"/>
        <v>4.4423076923076925</v>
      </c>
      <c r="S111" s="38">
        <f t="shared" si="9"/>
        <v>6</v>
      </c>
      <c r="T111" s="38">
        <f t="shared" si="10"/>
        <v>0</v>
      </c>
      <c r="U111" s="38">
        <f t="shared" si="11"/>
        <v>13</v>
      </c>
      <c r="V111" s="38">
        <f t="shared" si="12"/>
        <v>5</v>
      </c>
      <c r="W111" s="38">
        <f t="shared" si="13"/>
        <v>8</v>
      </c>
      <c r="X111" s="38" t="str">
        <f t="shared" si="14"/>
        <v/>
      </c>
      <c r="Y111" s="9"/>
      <c r="Z111" s="9"/>
      <c r="AA111" s="9"/>
    </row>
    <row r="112" spans="1:27" ht="15" x14ac:dyDescent="0.25">
      <c r="A112" s="25" t="s">
        <v>504</v>
      </c>
      <c r="B112" s="25" t="s">
        <v>48</v>
      </c>
      <c r="C112" s="25" t="s">
        <v>23</v>
      </c>
      <c r="D112" s="35" t="s">
        <v>64</v>
      </c>
      <c r="E112" s="36">
        <v>5.25</v>
      </c>
      <c r="F112" s="36">
        <v>6</v>
      </c>
      <c r="G112" s="36">
        <v>4.75</v>
      </c>
      <c r="H112" s="36">
        <v>3.75</v>
      </c>
      <c r="I112" s="36">
        <v>5.25</v>
      </c>
      <c r="J112" s="36">
        <v>5.75</v>
      </c>
      <c r="K112" s="36">
        <v>4.5</v>
      </c>
      <c r="L112" s="36">
        <v>5.25</v>
      </c>
      <c r="M112" s="36">
        <v>5</v>
      </c>
      <c r="N112" s="36">
        <v>4.75</v>
      </c>
      <c r="O112" s="36">
        <v>4.75</v>
      </c>
      <c r="P112" s="36">
        <v>3</v>
      </c>
      <c r="Q112" s="36">
        <v>2.5</v>
      </c>
      <c r="R112" s="37">
        <f t="shared" si="8"/>
        <v>4.6538461538461542</v>
      </c>
      <c r="S112" s="38">
        <f t="shared" si="9"/>
        <v>6</v>
      </c>
      <c r="T112" s="38">
        <f t="shared" si="10"/>
        <v>0</v>
      </c>
      <c r="U112" s="38">
        <f t="shared" si="11"/>
        <v>13</v>
      </c>
      <c r="V112" s="38">
        <f t="shared" si="12"/>
        <v>3</v>
      </c>
      <c r="W112" s="38">
        <f t="shared" si="13"/>
        <v>10</v>
      </c>
      <c r="X112" s="38" t="str">
        <f t="shared" si="14"/>
        <v>ja</v>
      </c>
      <c r="Y112" s="9"/>
      <c r="Z112" s="9"/>
      <c r="AA112" s="9"/>
    </row>
    <row r="113" spans="1:27" ht="15" x14ac:dyDescent="0.25">
      <c r="A113" s="25" t="s">
        <v>492</v>
      </c>
      <c r="B113" s="25" t="s">
        <v>49</v>
      </c>
      <c r="C113" s="25" t="s">
        <v>20</v>
      </c>
      <c r="D113" s="35" t="s">
        <v>64</v>
      </c>
      <c r="E113" s="36">
        <v>5.25</v>
      </c>
      <c r="F113" s="36">
        <v>4.25</v>
      </c>
      <c r="G113" s="36">
        <v>5.25</v>
      </c>
      <c r="H113" s="36">
        <v>2.5</v>
      </c>
      <c r="I113" s="36">
        <v>4.5</v>
      </c>
      <c r="J113" s="36">
        <v>4.5</v>
      </c>
      <c r="K113" s="36">
        <v>3.25</v>
      </c>
      <c r="L113" s="36">
        <v>5.75</v>
      </c>
      <c r="M113" s="36">
        <v>4.75</v>
      </c>
      <c r="N113" s="36">
        <v>4.75</v>
      </c>
      <c r="O113" s="36">
        <v>3.75</v>
      </c>
      <c r="P113" s="36">
        <v>4</v>
      </c>
      <c r="Q113" s="36">
        <v>3.75</v>
      </c>
      <c r="R113" s="37">
        <f t="shared" si="8"/>
        <v>4.3269230769230766</v>
      </c>
      <c r="S113" s="38">
        <f t="shared" si="9"/>
        <v>5.75</v>
      </c>
      <c r="T113" s="38">
        <f t="shared" si="10"/>
        <v>0</v>
      </c>
      <c r="U113" s="38">
        <f t="shared" si="11"/>
        <v>13</v>
      </c>
      <c r="V113" s="38">
        <f t="shared" si="12"/>
        <v>4</v>
      </c>
      <c r="W113" s="38">
        <f t="shared" si="13"/>
        <v>9</v>
      </c>
      <c r="X113" s="38" t="str">
        <f t="shared" si="14"/>
        <v/>
      </c>
      <c r="Y113" s="9"/>
      <c r="Z113" s="9"/>
      <c r="AA113" s="9"/>
    </row>
    <row r="114" spans="1:27" ht="15" x14ac:dyDescent="0.25">
      <c r="A114" s="25" t="s">
        <v>504</v>
      </c>
      <c r="B114" s="25" t="s">
        <v>143</v>
      </c>
      <c r="C114" s="25" t="s">
        <v>144</v>
      </c>
      <c r="D114" s="35" t="s">
        <v>65</v>
      </c>
      <c r="E114" s="36">
        <v>5.75</v>
      </c>
      <c r="F114" s="36">
        <v>3.75</v>
      </c>
      <c r="G114" s="36">
        <v>4.25</v>
      </c>
      <c r="H114" s="36">
        <v>3.75</v>
      </c>
      <c r="I114" s="36">
        <v>4.25</v>
      </c>
      <c r="J114" s="36">
        <v>3.5</v>
      </c>
      <c r="K114" s="36">
        <v>3.5</v>
      </c>
      <c r="L114" s="36">
        <v>3.25</v>
      </c>
      <c r="M114" s="36">
        <v>4.25</v>
      </c>
      <c r="N114" s="36">
        <v>4</v>
      </c>
      <c r="O114" s="36">
        <v>3.75</v>
      </c>
      <c r="P114" s="36">
        <v>3.75</v>
      </c>
      <c r="Q114" s="36">
        <v>5.5</v>
      </c>
      <c r="R114" s="37">
        <f t="shared" si="8"/>
        <v>4.0961538461538458</v>
      </c>
      <c r="S114" s="38">
        <f t="shared" si="9"/>
        <v>5.75</v>
      </c>
      <c r="T114" s="38">
        <f t="shared" si="10"/>
        <v>0</v>
      </c>
      <c r="U114" s="38">
        <f t="shared" si="11"/>
        <v>13</v>
      </c>
      <c r="V114" s="38">
        <f t="shared" si="12"/>
        <v>7</v>
      </c>
      <c r="W114" s="38">
        <f t="shared" si="13"/>
        <v>6</v>
      </c>
      <c r="X114" s="38" t="str">
        <f t="shared" si="14"/>
        <v/>
      </c>
      <c r="Y114" s="9"/>
      <c r="Z114" s="9"/>
      <c r="AA114" s="9"/>
    </row>
    <row r="115" spans="1:27" ht="15" x14ac:dyDescent="0.25">
      <c r="A115" s="25" t="s">
        <v>493</v>
      </c>
      <c r="B115" s="25" t="s">
        <v>145</v>
      </c>
      <c r="C115" s="25" t="s">
        <v>146</v>
      </c>
      <c r="D115" s="35" t="s">
        <v>65</v>
      </c>
      <c r="E115" s="36">
        <v>5.25</v>
      </c>
      <c r="F115" s="36">
        <v>3.75</v>
      </c>
      <c r="G115" s="36">
        <v>2.75</v>
      </c>
      <c r="H115" s="36">
        <v>4</v>
      </c>
      <c r="I115" s="36">
        <v>3.25</v>
      </c>
      <c r="J115" s="36">
        <v>4</v>
      </c>
      <c r="K115" s="36">
        <v>4.75</v>
      </c>
      <c r="L115" s="36">
        <v>4.75</v>
      </c>
      <c r="M115" s="36">
        <v>5.25</v>
      </c>
      <c r="N115" s="36">
        <v>3.75</v>
      </c>
      <c r="O115" s="36">
        <v>4</v>
      </c>
      <c r="P115" s="36">
        <v>5.25</v>
      </c>
      <c r="Q115" s="36">
        <v>5.5</v>
      </c>
      <c r="R115" s="37">
        <f t="shared" si="8"/>
        <v>4.3269230769230766</v>
      </c>
      <c r="S115" s="38">
        <f t="shared" si="9"/>
        <v>5.5</v>
      </c>
      <c r="T115" s="38">
        <f t="shared" si="10"/>
        <v>0</v>
      </c>
      <c r="U115" s="38">
        <f t="shared" si="11"/>
        <v>13</v>
      </c>
      <c r="V115" s="38">
        <f t="shared" si="12"/>
        <v>4</v>
      </c>
      <c r="W115" s="38">
        <f t="shared" si="13"/>
        <v>9</v>
      </c>
      <c r="X115" s="38" t="str">
        <f t="shared" si="14"/>
        <v>ja</v>
      </c>
      <c r="Y115" s="9"/>
      <c r="Z115" s="9"/>
      <c r="AA115" s="9"/>
    </row>
    <row r="116" spans="1:27" ht="15" x14ac:dyDescent="0.25">
      <c r="A116" s="25" t="s">
        <v>496</v>
      </c>
      <c r="B116" s="39" t="s">
        <v>145</v>
      </c>
      <c r="C116" s="25" t="s">
        <v>70</v>
      </c>
      <c r="D116" s="35" t="s">
        <v>65</v>
      </c>
      <c r="E116" s="36">
        <v>2.75</v>
      </c>
      <c r="F116" s="36">
        <v>3.75</v>
      </c>
      <c r="G116" s="36">
        <v>5</v>
      </c>
      <c r="H116" s="36">
        <v>3.25</v>
      </c>
      <c r="I116" s="36">
        <v>3.5</v>
      </c>
      <c r="J116" s="36">
        <v>4.75</v>
      </c>
      <c r="K116" s="36">
        <v>5</v>
      </c>
      <c r="L116" s="36">
        <v>5</v>
      </c>
      <c r="M116" s="36">
        <v>4</v>
      </c>
      <c r="N116" s="36">
        <v>4.25</v>
      </c>
      <c r="O116" s="36">
        <v>3.25</v>
      </c>
      <c r="P116" s="36">
        <v>5.25</v>
      </c>
      <c r="Q116" s="36">
        <v>4.25</v>
      </c>
      <c r="R116" s="37">
        <f t="shared" si="8"/>
        <v>4.1538461538461542</v>
      </c>
      <c r="S116" s="38">
        <f t="shared" si="9"/>
        <v>5.25</v>
      </c>
      <c r="T116" s="38">
        <f t="shared" si="10"/>
        <v>0</v>
      </c>
      <c r="U116" s="38">
        <f t="shared" si="11"/>
        <v>13</v>
      </c>
      <c r="V116" s="38">
        <f t="shared" si="12"/>
        <v>5</v>
      </c>
      <c r="W116" s="38">
        <f t="shared" si="13"/>
        <v>8</v>
      </c>
      <c r="X116" s="38" t="str">
        <f t="shared" si="14"/>
        <v/>
      </c>
      <c r="Y116" s="9"/>
      <c r="Z116" s="9"/>
      <c r="AA116" s="9"/>
    </row>
    <row r="117" spans="1:27" ht="15" x14ac:dyDescent="0.25">
      <c r="A117" s="25" t="s">
        <v>498</v>
      </c>
      <c r="B117" s="25" t="s">
        <v>147</v>
      </c>
      <c r="C117" s="25" t="s">
        <v>148</v>
      </c>
      <c r="D117" s="35" t="s">
        <v>65</v>
      </c>
      <c r="E117" s="36"/>
      <c r="F117" s="36">
        <v>4</v>
      </c>
      <c r="G117" s="36">
        <v>2.5</v>
      </c>
      <c r="H117" s="36">
        <v>4</v>
      </c>
      <c r="I117" s="36">
        <v>3</v>
      </c>
      <c r="J117" s="36">
        <v>5.25</v>
      </c>
      <c r="K117" s="36">
        <v>5.5</v>
      </c>
      <c r="L117" s="36"/>
      <c r="M117" s="36">
        <v>3.25</v>
      </c>
      <c r="N117" s="36">
        <v>4.75</v>
      </c>
      <c r="O117" s="36">
        <v>4</v>
      </c>
      <c r="P117" s="36">
        <v>4.75</v>
      </c>
      <c r="Q117" s="36">
        <v>4.5</v>
      </c>
      <c r="R117" s="37">
        <f t="shared" si="8"/>
        <v>4.1363636363636367</v>
      </c>
      <c r="S117" s="38">
        <f t="shared" si="9"/>
        <v>5.5</v>
      </c>
      <c r="T117" s="38">
        <f t="shared" si="10"/>
        <v>2</v>
      </c>
      <c r="U117" s="38">
        <f t="shared" si="11"/>
        <v>11</v>
      </c>
      <c r="V117" s="38">
        <f t="shared" si="12"/>
        <v>3</v>
      </c>
      <c r="W117" s="38">
        <f t="shared" si="13"/>
        <v>8</v>
      </c>
      <c r="X117" s="38" t="str">
        <f t="shared" si="14"/>
        <v/>
      </c>
      <c r="Y117" s="9"/>
      <c r="Z117" s="9"/>
      <c r="AA117" s="9"/>
    </row>
    <row r="118" spans="1:27" ht="15" x14ac:dyDescent="0.25">
      <c r="A118" s="25" t="s">
        <v>500</v>
      </c>
      <c r="B118" s="25" t="s">
        <v>147</v>
      </c>
      <c r="C118" s="25" t="s">
        <v>149</v>
      </c>
      <c r="D118" s="35" t="s">
        <v>65</v>
      </c>
      <c r="E118" s="36">
        <v>3.25</v>
      </c>
      <c r="F118" s="36">
        <v>3</v>
      </c>
      <c r="G118" s="36">
        <v>5.75</v>
      </c>
      <c r="H118" s="36">
        <v>4.25</v>
      </c>
      <c r="I118" s="36">
        <v>3.5</v>
      </c>
      <c r="J118" s="36">
        <v>4.5</v>
      </c>
      <c r="K118" s="36">
        <v>3.5</v>
      </c>
      <c r="L118" s="36">
        <v>6</v>
      </c>
      <c r="M118" s="36">
        <v>4.75</v>
      </c>
      <c r="N118" s="36">
        <v>4.75</v>
      </c>
      <c r="O118" s="36">
        <v>4.25</v>
      </c>
      <c r="P118" s="36">
        <v>4.25</v>
      </c>
      <c r="Q118" s="36">
        <v>4</v>
      </c>
      <c r="R118" s="37">
        <f t="shared" si="8"/>
        <v>4.2884615384615383</v>
      </c>
      <c r="S118" s="38">
        <f t="shared" si="9"/>
        <v>6</v>
      </c>
      <c r="T118" s="38">
        <f t="shared" si="10"/>
        <v>0</v>
      </c>
      <c r="U118" s="38">
        <f t="shared" si="11"/>
        <v>13</v>
      </c>
      <c r="V118" s="38">
        <f t="shared" si="12"/>
        <v>4</v>
      </c>
      <c r="W118" s="38">
        <f t="shared" si="13"/>
        <v>9</v>
      </c>
      <c r="X118" s="38" t="str">
        <f t="shared" si="14"/>
        <v/>
      </c>
      <c r="Y118" s="9"/>
      <c r="Z118" s="9"/>
      <c r="AA118" s="9"/>
    </row>
    <row r="119" spans="1:27" ht="15" x14ac:dyDescent="0.25">
      <c r="A119" s="25" t="s">
        <v>501</v>
      </c>
      <c r="B119" s="25" t="s">
        <v>150</v>
      </c>
      <c r="C119" s="25" t="s">
        <v>111</v>
      </c>
      <c r="D119" s="35" t="s">
        <v>65</v>
      </c>
      <c r="E119" s="36">
        <v>4</v>
      </c>
      <c r="F119" s="36">
        <v>4.25</v>
      </c>
      <c r="G119" s="36">
        <v>2.5</v>
      </c>
      <c r="H119" s="36">
        <v>3.75</v>
      </c>
      <c r="I119" s="36">
        <v>3.5</v>
      </c>
      <c r="J119" s="36">
        <v>5</v>
      </c>
      <c r="K119" s="36">
        <v>5.75</v>
      </c>
      <c r="L119" s="36">
        <v>4</v>
      </c>
      <c r="M119" s="36">
        <v>3.75</v>
      </c>
      <c r="N119" s="36">
        <v>3.75</v>
      </c>
      <c r="O119" s="36">
        <v>3.75</v>
      </c>
      <c r="P119" s="36">
        <v>5.75</v>
      </c>
      <c r="Q119" s="36">
        <v>5</v>
      </c>
      <c r="R119" s="37">
        <f t="shared" si="8"/>
        <v>4.2115384615384617</v>
      </c>
      <c r="S119" s="38">
        <f t="shared" si="9"/>
        <v>5.75</v>
      </c>
      <c r="T119" s="38">
        <f t="shared" si="10"/>
        <v>0</v>
      </c>
      <c r="U119" s="38">
        <f t="shared" si="11"/>
        <v>13</v>
      </c>
      <c r="V119" s="38">
        <f t="shared" si="12"/>
        <v>6</v>
      </c>
      <c r="W119" s="38">
        <f t="shared" si="13"/>
        <v>7</v>
      </c>
      <c r="X119" s="38" t="str">
        <f t="shared" si="14"/>
        <v>ja</v>
      </c>
      <c r="Y119" s="9"/>
      <c r="Z119" s="9"/>
      <c r="AA119" s="9"/>
    </row>
    <row r="120" spans="1:27" ht="15" x14ac:dyDescent="0.25">
      <c r="A120" s="25" t="s">
        <v>499</v>
      </c>
      <c r="B120" s="25" t="s">
        <v>151</v>
      </c>
      <c r="C120" s="25" t="s">
        <v>152</v>
      </c>
      <c r="D120" s="35" t="s">
        <v>64</v>
      </c>
      <c r="E120" s="36">
        <v>3.75</v>
      </c>
      <c r="F120" s="36">
        <v>4.75</v>
      </c>
      <c r="G120" s="36">
        <v>5.5</v>
      </c>
      <c r="H120" s="36">
        <v>6</v>
      </c>
      <c r="I120" s="36">
        <v>3.75</v>
      </c>
      <c r="J120" s="36">
        <v>5.5</v>
      </c>
      <c r="K120" s="36">
        <v>5.75</v>
      </c>
      <c r="L120" s="36">
        <v>5</v>
      </c>
      <c r="M120" s="36">
        <v>3.75</v>
      </c>
      <c r="N120" s="36">
        <v>4</v>
      </c>
      <c r="O120" s="36">
        <v>6</v>
      </c>
      <c r="P120" s="36">
        <v>4.75</v>
      </c>
      <c r="Q120" s="36">
        <v>3.75</v>
      </c>
      <c r="R120" s="37">
        <f t="shared" si="8"/>
        <v>4.7884615384615383</v>
      </c>
      <c r="S120" s="38">
        <f t="shared" si="9"/>
        <v>6</v>
      </c>
      <c r="T120" s="38">
        <f t="shared" si="10"/>
        <v>0</v>
      </c>
      <c r="U120" s="38">
        <f t="shared" si="11"/>
        <v>13</v>
      </c>
      <c r="V120" s="38">
        <f t="shared" si="12"/>
        <v>4</v>
      </c>
      <c r="W120" s="38">
        <f t="shared" si="13"/>
        <v>9</v>
      </c>
      <c r="X120" s="38" t="str">
        <f t="shared" si="14"/>
        <v/>
      </c>
      <c r="Y120" s="9"/>
      <c r="Z120" s="9"/>
      <c r="AA120" s="9"/>
    </row>
    <row r="121" spans="1:27" ht="15" x14ac:dyDescent="0.25">
      <c r="A121" s="25" t="s">
        <v>497</v>
      </c>
      <c r="B121" s="39" t="s">
        <v>390</v>
      </c>
      <c r="C121" s="25" t="s">
        <v>107</v>
      </c>
      <c r="D121" s="35" t="s">
        <v>65</v>
      </c>
      <c r="E121" s="36">
        <v>3</v>
      </c>
      <c r="F121" s="36">
        <v>3.75</v>
      </c>
      <c r="G121" s="36">
        <v>4</v>
      </c>
      <c r="H121" s="36">
        <v>3</v>
      </c>
      <c r="I121" s="36">
        <v>5.5</v>
      </c>
      <c r="J121" s="36">
        <v>5</v>
      </c>
      <c r="K121" s="36">
        <v>5.75</v>
      </c>
      <c r="L121" s="36">
        <v>5</v>
      </c>
      <c r="M121" s="36">
        <v>4.75</v>
      </c>
      <c r="N121" s="36">
        <v>5</v>
      </c>
      <c r="O121" s="36">
        <v>3</v>
      </c>
      <c r="P121" s="36">
        <v>5.75</v>
      </c>
      <c r="Q121" s="36">
        <v>5.75</v>
      </c>
      <c r="R121" s="37">
        <f t="shared" si="8"/>
        <v>4.5576923076923075</v>
      </c>
      <c r="S121" s="38">
        <f t="shared" si="9"/>
        <v>5.75</v>
      </c>
      <c r="T121" s="38">
        <f t="shared" si="10"/>
        <v>0</v>
      </c>
      <c r="U121" s="38">
        <f t="shared" si="11"/>
        <v>13</v>
      </c>
      <c r="V121" s="38">
        <f t="shared" si="12"/>
        <v>4</v>
      </c>
      <c r="W121" s="38">
        <f t="shared" si="13"/>
        <v>9</v>
      </c>
      <c r="X121" s="38" t="str">
        <f t="shared" si="14"/>
        <v/>
      </c>
      <c r="Y121" s="9"/>
      <c r="Z121" s="9"/>
      <c r="AA121" s="9"/>
    </row>
    <row r="122" spans="1:27" ht="15" x14ac:dyDescent="0.25">
      <c r="A122" s="25" t="s">
        <v>498</v>
      </c>
      <c r="B122" s="39" t="s">
        <v>391</v>
      </c>
      <c r="C122" s="25" t="s">
        <v>207</v>
      </c>
      <c r="D122" s="35" t="s">
        <v>65</v>
      </c>
      <c r="E122" s="36">
        <v>3.5</v>
      </c>
      <c r="F122" s="36">
        <v>3.75</v>
      </c>
      <c r="G122" s="36">
        <v>3.25</v>
      </c>
      <c r="H122" s="36">
        <v>6</v>
      </c>
      <c r="I122" s="36">
        <v>5</v>
      </c>
      <c r="J122" s="36">
        <v>3.5</v>
      </c>
      <c r="K122" s="36">
        <v>6</v>
      </c>
      <c r="L122" s="36">
        <v>5</v>
      </c>
      <c r="M122" s="36">
        <v>3.75</v>
      </c>
      <c r="N122" s="36">
        <v>3.25</v>
      </c>
      <c r="O122" s="36">
        <v>5.25</v>
      </c>
      <c r="P122" s="36">
        <v>2.5</v>
      </c>
      <c r="Q122" s="36">
        <v>5</v>
      </c>
      <c r="R122" s="37">
        <f t="shared" si="8"/>
        <v>4.2884615384615383</v>
      </c>
      <c r="S122" s="38">
        <f t="shared" si="9"/>
        <v>6</v>
      </c>
      <c r="T122" s="38">
        <f t="shared" si="10"/>
        <v>0</v>
      </c>
      <c r="U122" s="38">
        <f t="shared" si="11"/>
        <v>13</v>
      </c>
      <c r="V122" s="38">
        <f t="shared" si="12"/>
        <v>7</v>
      </c>
      <c r="W122" s="38">
        <f t="shared" si="13"/>
        <v>6</v>
      </c>
      <c r="X122" s="38" t="str">
        <f t="shared" si="14"/>
        <v/>
      </c>
      <c r="Y122" s="9"/>
      <c r="Z122" s="9"/>
      <c r="AA122" s="9"/>
    </row>
    <row r="123" spans="1:27" ht="15" x14ac:dyDescent="0.25">
      <c r="A123" s="25" t="s">
        <v>499</v>
      </c>
      <c r="B123" s="39" t="s">
        <v>392</v>
      </c>
      <c r="C123" s="25" t="s">
        <v>393</v>
      </c>
      <c r="D123" s="35" t="s">
        <v>65</v>
      </c>
      <c r="E123" s="36">
        <v>3.75</v>
      </c>
      <c r="F123" s="36">
        <v>3.75</v>
      </c>
      <c r="G123" s="36">
        <v>3</v>
      </c>
      <c r="H123" s="36">
        <v>4.25</v>
      </c>
      <c r="I123" s="36">
        <v>4.75</v>
      </c>
      <c r="J123" s="36">
        <v>3.5</v>
      </c>
      <c r="K123" s="36">
        <v>5.25</v>
      </c>
      <c r="L123" s="36">
        <v>3.75</v>
      </c>
      <c r="M123" s="36">
        <v>3</v>
      </c>
      <c r="N123" s="36">
        <v>5.5</v>
      </c>
      <c r="O123" s="36">
        <v>4.25</v>
      </c>
      <c r="P123" s="36">
        <v>4.25</v>
      </c>
      <c r="Q123" s="36">
        <v>5.5</v>
      </c>
      <c r="R123" s="37">
        <f t="shared" si="8"/>
        <v>4.1923076923076925</v>
      </c>
      <c r="S123" s="38">
        <f t="shared" si="9"/>
        <v>5.5</v>
      </c>
      <c r="T123" s="38">
        <f t="shared" si="10"/>
        <v>0</v>
      </c>
      <c r="U123" s="38">
        <f t="shared" si="11"/>
        <v>13</v>
      </c>
      <c r="V123" s="38">
        <f t="shared" si="12"/>
        <v>6</v>
      </c>
      <c r="W123" s="38">
        <f t="shared" si="13"/>
        <v>7</v>
      </c>
      <c r="X123" s="38" t="str">
        <f t="shared" si="14"/>
        <v/>
      </c>
      <c r="Y123" s="9"/>
      <c r="Z123" s="9"/>
      <c r="AA123" s="9"/>
    </row>
    <row r="124" spans="1:27" ht="15" x14ac:dyDescent="0.25">
      <c r="A124" s="25" t="s">
        <v>497</v>
      </c>
      <c r="B124" s="25" t="s">
        <v>153</v>
      </c>
      <c r="C124" s="25" t="s">
        <v>154</v>
      </c>
      <c r="D124" s="35" t="s">
        <v>65</v>
      </c>
      <c r="E124" s="36">
        <v>2.5</v>
      </c>
      <c r="F124" s="36">
        <v>5</v>
      </c>
      <c r="G124" s="36">
        <v>4.5</v>
      </c>
      <c r="H124" s="36">
        <v>3.25</v>
      </c>
      <c r="I124" s="36">
        <v>3.5</v>
      </c>
      <c r="J124" s="36">
        <v>4.75</v>
      </c>
      <c r="K124" s="36">
        <v>5.5</v>
      </c>
      <c r="L124" s="36">
        <v>4.75</v>
      </c>
      <c r="M124" s="36">
        <v>5.5</v>
      </c>
      <c r="N124" s="36">
        <v>5.75</v>
      </c>
      <c r="O124" s="36">
        <v>3.25</v>
      </c>
      <c r="P124" s="36">
        <v>5.5</v>
      </c>
      <c r="Q124" s="36">
        <v>4.5</v>
      </c>
      <c r="R124" s="37">
        <f t="shared" si="8"/>
        <v>4.4807692307692308</v>
      </c>
      <c r="S124" s="38">
        <f t="shared" si="9"/>
        <v>5.75</v>
      </c>
      <c r="T124" s="38">
        <f t="shared" si="10"/>
        <v>0</v>
      </c>
      <c r="U124" s="38">
        <f t="shared" si="11"/>
        <v>13</v>
      </c>
      <c r="V124" s="38">
        <f t="shared" si="12"/>
        <v>4</v>
      </c>
      <c r="W124" s="38">
        <f t="shared" si="13"/>
        <v>9</v>
      </c>
      <c r="X124" s="38" t="str">
        <f t="shared" si="14"/>
        <v/>
      </c>
      <c r="Y124" s="9"/>
      <c r="Z124" s="9"/>
      <c r="AA124" s="9"/>
    </row>
    <row r="125" spans="1:27" ht="15" x14ac:dyDescent="0.25">
      <c r="A125" s="25" t="s">
        <v>503</v>
      </c>
      <c r="B125" s="25" t="s">
        <v>155</v>
      </c>
      <c r="C125" s="25" t="s">
        <v>156</v>
      </c>
      <c r="D125" s="35" t="s">
        <v>65</v>
      </c>
      <c r="E125" s="36">
        <v>4</v>
      </c>
      <c r="F125" s="36">
        <v>4.5</v>
      </c>
      <c r="G125" s="36">
        <v>3</v>
      </c>
      <c r="H125" s="36">
        <v>5.75</v>
      </c>
      <c r="I125" s="36">
        <v>3.5</v>
      </c>
      <c r="J125" s="36">
        <v>3.5</v>
      </c>
      <c r="K125" s="36">
        <v>3.75</v>
      </c>
      <c r="L125" s="36">
        <v>3.25</v>
      </c>
      <c r="M125" s="36">
        <v>5.5</v>
      </c>
      <c r="N125" s="36">
        <v>3.75</v>
      </c>
      <c r="O125" s="36">
        <v>5.75</v>
      </c>
      <c r="P125" s="36">
        <v>5.75</v>
      </c>
      <c r="Q125" s="36">
        <v>4.5</v>
      </c>
      <c r="R125" s="37">
        <f t="shared" si="8"/>
        <v>4.3461538461538458</v>
      </c>
      <c r="S125" s="38">
        <f t="shared" si="9"/>
        <v>5.75</v>
      </c>
      <c r="T125" s="38">
        <f t="shared" si="10"/>
        <v>0</v>
      </c>
      <c r="U125" s="38">
        <f t="shared" si="11"/>
        <v>13</v>
      </c>
      <c r="V125" s="38">
        <f t="shared" si="12"/>
        <v>6</v>
      </c>
      <c r="W125" s="38">
        <f t="shared" si="13"/>
        <v>7</v>
      </c>
      <c r="X125" s="38" t="str">
        <f t="shared" si="14"/>
        <v/>
      </c>
      <c r="Y125" s="9"/>
      <c r="Z125" s="9"/>
      <c r="AA125" s="9"/>
    </row>
    <row r="126" spans="1:27" ht="15" x14ac:dyDescent="0.25">
      <c r="A126" s="25" t="s">
        <v>495</v>
      </c>
      <c r="B126" s="25" t="s">
        <v>157</v>
      </c>
      <c r="C126" s="25" t="s">
        <v>17</v>
      </c>
      <c r="D126" s="35" t="s">
        <v>65</v>
      </c>
      <c r="E126" s="36">
        <v>4.25</v>
      </c>
      <c r="F126" s="36">
        <v>4</v>
      </c>
      <c r="G126" s="36">
        <v>4.5</v>
      </c>
      <c r="H126" s="36">
        <v>4.25</v>
      </c>
      <c r="I126" s="36">
        <v>3.25</v>
      </c>
      <c r="J126" s="36">
        <v>5.75</v>
      </c>
      <c r="K126" s="36">
        <v>3.25</v>
      </c>
      <c r="L126" s="36">
        <v>4.75</v>
      </c>
      <c r="M126" s="36">
        <v>4</v>
      </c>
      <c r="N126" s="36">
        <v>4.25</v>
      </c>
      <c r="O126" s="36">
        <v>4.25</v>
      </c>
      <c r="P126" s="36">
        <v>5.25</v>
      </c>
      <c r="Q126" s="36">
        <v>4.75</v>
      </c>
      <c r="R126" s="37">
        <f t="shared" si="8"/>
        <v>4.3461538461538458</v>
      </c>
      <c r="S126" s="38">
        <f t="shared" si="9"/>
        <v>5.75</v>
      </c>
      <c r="T126" s="38">
        <f t="shared" si="10"/>
        <v>0</v>
      </c>
      <c r="U126" s="38">
        <f t="shared" si="11"/>
        <v>13</v>
      </c>
      <c r="V126" s="38">
        <f t="shared" si="12"/>
        <v>2</v>
      </c>
      <c r="W126" s="38">
        <f t="shared" si="13"/>
        <v>11</v>
      </c>
      <c r="X126" s="38" t="str">
        <f t="shared" si="14"/>
        <v/>
      </c>
      <c r="Y126" s="9"/>
      <c r="Z126" s="9"/>
      <c r="AA126" s="9"/>
    </row>
    <row r="127" spans="1:27" ht="15" x14ac:dyDescent="0.25">
      <c r="A127" s="25" t="s">
        <v>500</v>
      </c>
      <c r="B127" s="39" t="s">
        <v>394</v>
      </c>
      <c r="C127" s="25" t="s">
        <v>213</v>
      </c>
      <c r="D127" s="35" t="s">
        <v>65</v>
      </c>
      <c r="E127" s="36">
        <v>3.75</v>
      </c>
      <c r="F127" s="36">
        <v>3.75</v>
      </c>
      <c r="G127" s="36">
        <v>3</v>
      </c>
      <c r="H127" s="36">
        <v>4.25</v>
      </c>
      <c r="I127" s="36">
        <v>4.75</v>
      </c>
      <c r="J127" s="36">
        <v>3.5</v>
      </c>
      <c r="K127" s="36">
        <v>5.25</v>
      </c>
      <c r="L127" s="36">
        <v>3.75</v>
      </c>
      <c r="M127" s="36">
        <v>3</v>
      </c>
      <c r="N127" s="36">
        <v>5.5</v>
      </c>
      <c r="O127" s="36">
        <v>4.25</v>
      </c>
      <c r="P127" s="36">
        <v>4.25</v>
      </c>
      <c r="Q127" s="36">
        <v>5.5</v>
      </c>
      <c r="R127" s="37">
        <f t="shared" si="8"/>
        <v>4.1923076923076925</v>
      </c>
      <c r="S127" s="38">
        <f t="shared" si="9"/>
        <v>5.5</v>
      </c>
      <c r="T127" s="38">
        <f t="shared" si="10"/>
        <v>0</v>
      </c>
      <c r="U127" s="38">
        <f t="shared" si="11"/>
        <v>13</v>
      </c>
      <c r="V127" s="38">
        <f t="shared" si="12"/>
        <v>6</v>
      </c>
      <c r="W127" s="38">
        <f t="shared" si="13"/>
        <v>7</v>
      </c>
      <c r="X127" s="38" t="str">
        <f t="shared" si="14"/>
        <v/>
      </c>
      <c r="Y127" s="9"/>
      <c r="Z127" s="9"/>
      <c r="AA127" s="9"/>
    </row>
    <row r="128" spans="1:27" ht="15" x14ac:dyDescent="0.25">
      <c r="A128" s="25" t="s">
        <v>494</v>
      </c>
      <c r="B128" s="25" t="s">
        <v>158</v>
      </c>
      <c r="C128" s="25" t="s">
        <v>159</v>
      </c>
      <c r="D128" s="35" t="s">
        <v>65</v>
      </c>
      <c r="E128" s="36">
        <v>4.5</v>
      </c>
      <c r="F128" s="36">
        <v>5.75</v>
      </c>
      <c r="G128" s="36">
        <v>3.5</v>
      </c>
      <c r="H128" s="36">
        <v>5.75</v>
      </c>
      <c r="I128" s="36">
        <v>3.25</v>
      </c>
      <c r="J128" s="36">
        <v>3.75</v>
      </c>
      <c r="K128" s="36">
        <v>4</v>
      </c>
      <c r="L128" s="36">
        <v>3.25</v>
      </c>
      <c r="M128" s="36">
        <v>5</v>
      </c>
      <c r="N128" s="36">
        <v>5.75</v>
      </c>
      <c r="O128" s="36">
        <v>5.75</v>
      </c>
      <c r="P128" s="36">
        <v>4.5</v>
      </c>
      <c r="Q128" s="36">
        <v>5.25</v>
      </c>
      <c r="R128" s="37">
        <f t="shared" si="8"/>
        <v>4.615384615384615</v>
      </c>
      <c r="S128" s="38">
        <f t="shared" si="9"/>
        <v>5.75</v>
      </c>
      <c r="T128" s="38">
        <f t="shared" si="10"/>
        <v>0</v>
      </c>
      <c r="U128" s="38">
        <f t="shared" si="11"/>
        <v>13</v>
      </c>
      <c r="V128" s="38">
        <f t="shared" si="12"/>
        <v>4</v>
      </c>
      <c r="W128" s="38">
        <f t="shared" si="13"/>
        <v>9</v>
      </c>
      <c r="X128" s="38" t="str">
        <f t="shared" si="14"/>
        <v/>
      </c>
      <c r="Y128" s="9"/>
      <c r="Z128" s="9"/>
      <c r="AA128" s="9"/>
    </row>
    <row r="129" spans="1:27" ht="15" x14ac:dyDescent="0.25">
      <c r="A129" s="25" t="s">
        <v>499</v>
      </c>
      <c r="B129" s="25" t="s">
        <v>170</v>
      </c>
      <c r="C129" s="25" t="s">
        <v>171</v>
      </c>
      <c r="D129" s="35" t="s">
        <v>64</v>
      </c>
      <c r="E129" s="36">
        <v>3.25</v>
      </c>
      <c r="F129" s="36">
        <v>4.25</v>
      </c>
      <c r="G129" s="36">
        <v>3.5</v>
      </c>
      <c r="H129" s="36">
        <v>5.5</v>
      </c>
      <c r="I129" s="36">
        <v>5.5</v>
      </c>
      <c r="J129" s="36">
        <v>4</v>
      </c>
      <c r="K129" s="36">
        <v>5</v>
      </c>
      <c r="L129" s="36">
        <v>5.5</v>
      </c>
      <c r="M129" s="36">
        <v>6</v>
      </c>
      <c r="N129" s="36">
        <v>4.75</v>
      </c>
      <c r="O129" s="36">
        <v>5.5</v>
      </c>
      <c r="P129" s="36">
        <v>5.75</v>
      </c>
      <c r="Q129" s="36">
        <v>5.25</v>
      </c>
      <c r="R129" s="37">
        <f t="shared" si="8"/>
        <v>4.9038461538461542</v>
      </c>
      <c r="S129" s="38">
        <f t="shared" si="9"/>
        <v>6</v>
      </c>
      <c r="T129" s="38">
        <f t="shared" si="10"/>
        <v>0</v>
      </c>
      <c r="U129" s="38">
        <f t="shared" si="11"/>
        <v>13</v>
      </c>
      <c r="V129" s="38">
        <f t="shared" si="12"/>
        <v>2</v>
      </c>
      <c r="W129" s="38">
        <f t="shared" si="13"/>
        <v>11</v>
      </c>
      <c r="X129" s="38" t="str">
        <f t="shared" si="14"/>
        <v/>
      </c>
      <c r="Y129" s="9"/>
      <c r="Z129" s="9"/>
      <c r="AA129" s="9"/>
    </row>
    <row r="130" spans="1:27" ht="15" x14ac:dyDescent="0.25">
      <c r="A130" s="25" t="s">
        <v>492</v>
      </c>
      <c r="B130" s="25" t="s">
        <v>160</v>
      </c>
      <c r="C130" s="25" t="s">
        <v>161</v>
      </c>
      <c r="D130" s="35" t="s">
        <v>64</v>
      </c>
      <c r="E130" s="36">
        <v>2</v>
      </c>
      <c r="F130" s="36">
        <v>6</v>
      </c>
      <c r="G130" s="36">
        <v>3.25</v>
      </c>
      <c r="H130" s="36">
        <v>3.5</v>
      </c>
      <c r="I130" s="36">
        <v>4</v>
      </c>
      <c r="J130" s="36">
        <v>5.25</v>
      </c>
      <c r="K130" s="36">
        <v>3.25</v>
      </c>
      <c r="L130" s="36">
        <v>4.5</v>
      </c>
      <c r="M130" s="36">
        <v>5.25</v>
      </c>
      <c r="N130" s="36">
        <v>5</v>
      </c>
      <c r="O130" s="36">
        <v>3.5</v>
      </c>
      <c r="P130" s="36">
        <v>5</v>
      </c>
      <c r="Q130" s="36">
        <v>4.75</v>
      </c>
      <c r="R130" s="37">
        <f t="shared" si="8"/>
        <v>4.25</v>
      </c>
      <c r="S130" s="38">
        <f t="shared" si="9"/>
        <v>6</v>
      </c>
      <c r="T130" s="38">
        <f t="shared" si="10"/>
        <v>0</v>
      </c>
      <c r="U130" s="38">
        <f t="shared" si="11"/>
        <v>13</v>
      </c>
      <c r="V130" s="38">
        <f t="shared" si="12"/>
        <v>5</v>
      </c>
      <c r="W130" s="38">
        <f t="shared" si="13"/>
        <v>8</v>
      </c>
      <c r="X130" s="38" t="str">
        <f t="shared" si="14"/>
        <v/>
      </c>
      <c r="Y130" s="9"/>
      <c r="Z130" s="9"/>
      <c r="AA130" s="9"/>
    </row>
    <row r="131" spans="1:27" ht="15" x14ac:dyDescent="0.25">
      <c r="A131" s="25" t="s">
        <v>503</v>
      </c>
      <c r="B131" s="25" t="s">
        <v>162</v>
      </c>
      <c r="C131" s="25" t="s">
        <v>163</v>
      </c>
      <c r="D131" s="35" t="s">
        <v>65</v>
      </c>
      <c r="E131" s="36">
        <v>3.75</v>
      </c>
      <c r="F131" s="36">
        <v>3.25</v>
      </c>
      <c r="G131" s="36">
        <v>2.75</v>
      </c>
      <c r="H131" s="36">
        <v>3.5</v>
      </c>
      <c r="I131" s="36">
        <v>3.5</v>
      </c>
      <c r="J131" s="36">
        <v>3.25</v>
      </c>
      <c r="K131" s="36">
        <v>3.25</v>
      </c>
      <c r="L131" s="36">
        <v>3.25</v>
      </c>
      <c r="M131" s="36">
        <v>5.25</v>
      </c>
      <c r="N131" s="36">
        <v>4.75</v>
      </c>
      <c r="O131" s="36">
        <v>3.5</v>
      </c>
      <c r="P131" s="36">
        <v>6</v>
      </c>
      <c r="Q131" s="36">
        <v>4.75</v>
      </c>
      <c r="R131" s="37">
        <f t="shared" si="8"/>
        <v>3.9038461538461537</v>
      </c>
      <c r="S131" s="38">
        <f t="shared" si="9"/>
        <v>6</v>
      </c>
      <c r="T131" s="38">
        <f t="shared" si="10"/>
        <v>0</v>
      </c>
      <c r="U131" s="38">
        <f t="shared" si="11"/>
        <v>13</v>
      </c>
      <c r="V131" s="38">
        <f t="shared" si="12"/>
        <v>9</v>
      </c>
      <c r="W131" s="38">
        <f t="shared" si="13"/>
        <v>4</v>
      </c>
      <c r="X131" s="38" t="str">
        <f t="shared" si="14"/>
        <v/>
      </c>
      <c r="Y131" s="9"/>
      <c r="Z131" s="9"/>
      <c r="AA131" s="9"/>
    </row>
    <row r="132" spans="1:27" ht="15" x14ac:dyDescent="0.25">
      <c r="A132" s="25" t="s">
        <v>493</v>
      </c>
      <c r="B132" s="25" t="s">
        <v>164</v>
      </c>
      <c r="C132" s="25" t="s">
        <v>165</v>
      </c>
      <c r="D132" s="35" t="s">
        <v>64</v>
      </c>
      <c r="E132" s="36"/>
      <c r="F132" s="36">
        <v>4.5</v>
      </c>
      <c r="G132" s="36">
        <v>2.75</v>
      </c>
      <c r="H132" s="36">
        <v>3.5</v>
      </c>
      <c r="I132" s="36">
        <v>4.25</v>
      </c>
      <c r="J132" s="36">
        <v>5.75</v>
      </c>
      <c r="K132" s="36">
        <v>6</v>
      </c>
      <c r="L132" s="36">
        <v>6</v>
      </c>
      <c r="M132" s="36">
        <v>4</v>
      </c>
      <c r="N132" s="36">
        <v>5.5</v>
      </c>
      <c r="O132" s="36">
        <v>3.5</v>
      </c>
      <c r="P132" s="36">
        <v>5.25</v>
      </c>
      <c r="Q132" s="36">
        <v>3.75</v>
      </c>
      <c r="R132" s="37">
        <f t="shared" ref="R132:R195" si="15">AVERAGE(E132:Q132)</f>
        <v>4.5625</v>
      </c>
      <c r="S132" s="38">
        <f t="shared" ref="S132:S195" si="16">MAX(E132:Q132)</f>
        <v>6</v>
      </c>
      <c r="T132" s="38">
        <f t="shared" ref="T132:T195" si="17">COUNTBLANK(E132:Q132)</f>
        <v>1</v>
      </c>
      <c r="U132" s="38">
        <f t="shared" ref="U132:U195" si="18">COUNT(E132:Q132)</f>
        <v>12</v>
      </c>
      <c r="V132" s="38">
        <f t="shared" ref="V132:V195" si="19">COUNTIF(E132:Q132,"&lt;4")</f>
        <v>4</v>
      </c>
      <c r="W132" s="38">
        <f t="shared" ref="W132:W195" si="20">COUNTIF(E132:Q132,"&gt;=4")</f>
        <v>8</v>
      </c>
      <c r="X132" s="38" t="str">
        <f t="shared" ref="X132:X195" si="21">IF(AND(E132&gt;=4,J132&gt;=4,K132&gt;=4),"ja","")</f>
        <v/>
      </c>
      <c r="Y132" s="9"/>
      <c r="Z132" s="9"/>
      <c r="AA132" s="9"/>
    </row>
    <row r="133" spans="1:27" ht="15" x14ac:dyDescent="0.25">
      <c r="A133" s="25" t="s">
        <v>501</v>
      </c>
      <c r="B133" s="25" t="s">
        <v>166</v>
      </c>
      <c r="C133" s="25" t="s">
        <v>14</v>
      </c>
      <c r="D133" s="35" t="s">
        <v>65</v>
      </c>
      <c r="E133" s="36">
        <v>3.25</v>
      </c>
      <c r="F133" s="36">
        <v>3</v>
      </c>
      <c r="G133" s="36">
        <v>5</v>
      </c>
      <c r="H133" s="36">
        <v>5.5</v>
      </c>
      <c r="I133" s="36">
        <v>4</v>
      </c>
      <c r="J133" s="36">
        <v>5.5</v>
      </c>
      <c r="K133" s="36">
        <v>4.25</v>
      </c>
      <c r="L133" s="36">
        <v>5</v>
      </c>
      <c r="M133" s="36">
        <v>4</v>
      </c>
      <c r="N133" s="36">
        <v>5</v>
      </c>
      <c r="O133" s="36">
        <v>5.5</v>
      </c>
      <c r="P133" s="36">
        <v>5.5</v>
      </c>
      <c r="Q133" s="36">
        <v>5.25</v>
      </c>
      <c r="R133" s="37">
        <f t="shared" si="15"/>
        <v>4.6730769230769234</v>
      </c>
      <c r="S133" s="38">
        <f t="shared" si="16"/>
        <v>5.5</v>
      </c>
      <c r="T133" s="38">
        <f t="shared" si="17"/>
        <v>0</v>
      </c>
      <c r="U133" s="38">
        <f t="shared" si="18"/>
        <v>13</v>
      </c>
      <c r="V133" s="38">
        <f t="shared" si="19"/>
        <v>2</v>
      </c>
      <c r="W133" s="38">
        <f t="shared" si="20"/>
        <v>11</v>
      </c>
      <c r="X133" s="38" t="str">
        <f t="shared" si="21"/>
        <v/>
      </c>
      <c r="Y133" s="9"/>
      <c r="Z133" s="9"/>
      <c r="AA133" s="9"/>
    </row>
    <row r="134" spans="1:27" ht="15" x14ac:dyDescent="0.25">
      <c r="A134" s="25" t="s">
        <v>501</v>
      </c>
      <c r="B134" s="39" t="s">
        <v>167</v>
      </c>
      <c r="C134" s="25" t="s">
        <v>94</v>
      </c>
      <c r="D134" s="35" t="s">
        <v>65</v>
      </c>
      <c r="E134" s="36">
        <v>3.75</v>
      </c>
      <c r="F134" s="36">
        <v>3.75</v>
      </c>
      <c r="G134" s="36">
        <v>4.75</v>
      </c>
      <c r="H134" s="36">
        <v>4.75</v>
      </c>
      <c r="I134" s="36">
        <v>4.75</v>
      </c>
      <c r="J134" s="36">
        <v>3.25</v>
      </c>
      <c r="K134" s="36">
        <v>5.25</v>
      </c>
      <c r="L134" s="36">
        <v>3.75</v>
      </c>
      <c r="M134" s="36">
        <v>3.25</v>
      </c>
      <c r="N134" s="36">
        <v>5</v>
      </c>
      <c r="O134" s="36">
        <v>4.75</v>
      </c>
      <c r="P134" s="36">
        <v>4.75</v>
      </c>
      <c r="Q134" s="36">
        <v>5.75</v>
      </c>
      <c r="R134" s="37">
        <f t="shared" si="15"/>
        <v>4.4230769230769234</v>
      </c>
      <c r="S134" s="38">
        <f t="shared" si="16"/>
        <v>5.75</v>
      </c>
      <c r="T134" s="38">
        <f t="shared" si="17"/>
        <v>0</v>
      </c>
      <c r="U134" s="38">
        <f t="shared" si="18"/>
        <v>13</v>
      </c>
      <c r="V134" s="38">
        <f t="shared" si="19"/>
        <v>5</v>
      </c>
      <c r="W134" s="38">
        <f t="shared" si="20"/>
        <v>8</v>
      </c>
      <c r="X134" s="38" t="str">
        <f t="shared" si="21"/>
        <v/>
      </c>
      <c r="Y134" s="9"/>
      <c r="Z134" s="9"/>
      <c r="AA134" s="9"/>
    </row>
    <row r="135" spans="1:27" ht="15" x14ac:dyDescent="0.25">
      <c r="A135" s="25" t="s">
        <v>506</v>
      </c>
      <c r="B135" s="25" t="s">
        <v>167</v>
      </c>
      <c r="C135" s="25" t="s">
        <v>168</v>
      </c>
      <c r="D135" s="35" t="s">
        <v>65</v>
      </c>
      <c r="E135" s="36">
        <v>2.25</v>
      </c>
      <c r="F135" s="36">
        <v>5.75</v>
      </c>
      <c r="G135" s="36">
        <v>5.25</v>
      </c>
      <c r="H135" s="36">
        <v>5</v>
      </c>
      <c r="I135" s="36">
        <v>3.25</v>
      </c>
      <c r="J135" s="36">
        <v>3.25</v>
      </c>
      <c r="K135" s="36">
        <v>6</v>
      </c>
      <c r="L135" s="36">
        <v>3.25</v>
      </c>
      <c r="M135" s="36">
        <v>5</v>
      </c>
      <c r="N135" s="36">
        <v>6</v>
      </c>
      <c r="O135" s="36">
        <v>5</v>
      </c>
      <c r="P135" s="36">
        <v>4.75</v>
      </c>
      <c r="Q135" s="36">
        <v>4.5</v>
      </c>
      <c r="R135" s="37">
        <f t="shared" si="15"/>
        <v>4.5576923076923075</v>
      </c>
      <c r="S135" s="38">
        <f t="shared" si="16"/>
        <v>6</v>
      </c>
      <c r="T135" s="38">
        <f t="shared" si="17"/>
        <v>0</v>
      </c>
      <c r="U135" s="38">
        <f t="shared" si="18"/>
        <v>13</v>
      </c>
      <c r="V135" s="38">
        <f t="shared" si="19"/>
        <v>4</v>
      </c>
      <c r="W135" s="38">
        <f t="shared" si="20"/>
        <v>9</v>
      </c>
      <c r="X135" s="38" t="str">
        <f t="shared" si="21"/>
        <v/>
      </c>
      <c r="Y135" s="9"/>
      <c r="Z135" s="9"/>
      <c r="AA135" s="9"/>
    </row>
    <row r="136" spans="1:27" ht="15" x14ac:dyDescent="0.25">
      <c r="A136" s="25" t="s">
        <v>503</v>
      </c>
      <c r="B136" s="25" t="s">
        <v>167</v>
      </c>
      <c r="C136" s="25" t="s">
        <v>35</v>
      </c>
      <c r="D136" s="35" t="s">
        <v>65</v>
      </c>
      <c r="E136" s="36">
        <v>3.5</v>
      </c>
      <c r="F136" s="36">
        <v>4</v>
      </c>
      <c r="G136" s="36">
        <v>5.25</v>
      </c>
      <c r="H136" s="36">
        <v>4.25</v>
      </c>
      <c r="I136" s="36">
        <v>3.25</v>
      </c>
      <c r="J136" s="36">
        <v>4</v>
      </c>
      <c r="K136" s="36">
        <v>4</v>
      </c>
      <c r="L136" s="36">
        <v>4</v>
      </c>
      <c r="M136" s="36">
        <v>4</v>
      </c>
      <c r="N136" s="36">
        <v>4</v>
      </c>
      <c r="O136" s="36">
        <v>4.25</v>
      </c>
      <c r="P136" s="36">
        <v>5</v>
      </c>
      <c r="Q136" s="36">
        <v>4.5</v>
      </c>
      <c r="R136" s="37">
        <f t="shared" si="15"/>
        <v>4.1538461538461542</v>
      </c>
      <c r="S136" s="38">
        <f t="shared" si="16"/>
        <v>5.25</v>
      </c>
      <c r="T136" s="38">
        <f t="shared" si="17"/>
        <v>0</v>
      </c>
      <c r="U136" s="38">
        <f t="shared" si="18"/>
        <v>13</v>
      </c>
      <c r="V136" s="38">
        <f t="shared" si="19"/>
        <v>2</v>
      </c>
      <c r="W136" s="38">
        <f t="shared" si="20"/>
        <v>11</v>
      </c>
      <c r="X136" s="38" t="str">
        <f t="shared" si="21"/>
        <v/>
      </c>
      <c r="Y136" s="9"/>
      <c r="Z136" s="9"/>
      <c r="AA136" s="9"/>
    </row>
    <row r="137" spans="1:27" ht="15" x14ac:dyDescent="0.25">
      <c r="A137" s="25" t="s">
        <v>499</v>
      </c>
      <c r="B137" s="25" t="s">
        <v>167</v>
      </c>
      <c r="C137" s="25" t="s">
        <v>169</v>
      </c>
      <c r="D137" s="35" t="s">
        <v>64</v>
      </c>
      <c r="E137" s="36">
        <v>4.75</v>
      </c>
      <c r="F137" s="36">
        <v>4</v>
      </c>
      <c r="G137" s="36">
        <v>5</v>
      </c>
      <c r="H137" s="36">
        <v>4</v>
      </c>
      <c r="I137" s="36">
        <v>3.75</v>
      </c>
      <c r="J137" s="36">
        <v>6</v>
      </c>
      <c r="K137" s="36">
        <v>6</v>
      </c>
      <c r="L137" s="36">
        <v>3.5</v>
      </c>
      <c r="M137" s="36">
        <v>5.5</v>
      </c>
      <c r="N137" s="36">
        <v>4</v>
      </c>
      <c r="O137" s="36">
        <v>4</v>
      </c>
      <c r="P137" s="36">
        <v>4</v>
      </c>
      <c r="Q137" s="36">
        <v>5.5</v>
      </c>
      <c r="R137" s="37">
        <f t="shared" si="15"/>
        <v>4.615384615384615</v>
      </c>
      <c r="S137" s="38">
        <f t="shared" si="16"/>
        <v>6</v>
      </c>
      <c r="T137" s="38">
        <f t="shared" si="17"/>
        <v>0</v>
      </c>
      <c r="U137" s="38">
        <f t="shared" si="18"/>
        <v>13</v>
      </c>
      <c r="V137" s="38">
        <f t="shared" si="19"/>
        <v>2</v>
      </c>
      <c r="W137" s="38">
        <f t="shared" si="20"/>
        <v>11</v>
      </c>
      <c r="X137" s="38" t="str">
        <f t="shared" si="21"/>
        <v>ja</v>
      </c>
      <c r="Y137" s="9"/>
      <c r="Z137" s="9"/>
      <c r="AA137" s="9"/>
    </row>
    <row r="138" spans="1:27" ht="15" x14ac:dyDescent="0.25">
      <c r="A138" s="25" t="s">
        <v>505</v>
      </c>
      <c r="B138" s="25" t="s">
        <v>50</v>
      </c>
      <c r="C138" s="25" t="s">
        <v>24</v>
      </c>
      <c r="D138" s="35" t="s">
        <v>65</v>
      </c>
      <c r="E138" s="36">
        <v>3</v>
      </c>
      <c r="F138" s="36">
        <v>4.75</v>
      </c>
      <c r="G138" s="36">
        <v>4.5</v>
      </c>
      <c r="H138" s="36">
        <v>5</v>
      </c>
      <c r="I138" s="36">
        <v>4.75</v>
      </c>
      <c r="J138" s="36">
        <v>2.5</v>
      </c>
      <c r="K138" s="36">
        <v>5.75</v>
      </c>
      <c r="L138" s="36">
        <v>3.5</v>
      </c>
      <c r="M138" s="36">
        <v>4</v>
      </c>
      <c r="N138" s="36">
        <v>4.75</v>
      </c>
      <c r="O138" s="36">
        <v>5.5</v>
      </c>
      <c r="P138" s="36">
        <v>4.5</v>
      </c>
      <c r="Q138" s="36">
        <v>3.5</v>
      </c>
      <c r="R138" s="37">
        <f t="shared" si="15"/>
        <v>4.3076923076923075</v>
      </c>
      <c r="S138" s="38">
        <f t="shared" si="16"/>
        <v>5.75</v>
      </c>
      <c r="T138" s="38">
        <f t="shared" si="17"/>
        <v>0</v>
      </c>
      <c r="U138" s="38">
        <f t="shared" si="18"/>
        <v>13</v>
      </c>
      <c r="V138" s="38">
        <f t="shared" si="19"/>
        <v>4</v>
      </c>
      <c r="W138" s="38">
        <f t="shared" si="20"/>
        <v>9</v>
      </c>
      <c r="X138" s="38" t="str">
        <f t="shared" si="21"/>
        <v/>
      </c>
      <c r="Y138" s="9"/>
      <c r="Z138" s="9"/>
      <c r="AA138" s="9"/>
    </row>
    <row r="139" spans="1:27" ht="15" x14ac:dyDescent="0.25">
      <c r="A139" s="25" t="s">
        <v>502</v>
      </c>
      <c r="B139" s="39" t="s">
        <v>395</v>
      </c>
      <c r="C139" s="25" t="s">
        <v>296</v>
      </c>
      <c r="D139" s="35" t="s">
        <v>65</v>
      </c>
      <c r="E139" s="36">
        <v>4</v>
      </c>
      <c r="F139" s="36">
        <v>3.75</v>
      </c>
      <c r="G139" s="36">
        <v>5</v>
      </c>
      <c r="H139" s="36">
        <v>3.75</v>
      </c>
      <c r="I139" s="36">
        <v>5.75</v>
      </c>
      <c r="J139" s="36">
        <v>3</v>
      </c>
      <c r="K139" s="36">
        <v>5.5</v>
      </c>
      <c r="L139" s="36">
        <v>5.25</v>
      </c>
      <c r="M139" s="36">
        <v>4.75</v>
      </c>
      <c r="N139" s="36">
        <v>4.75</v>
      </c>
      <c r="O139" s="36">
        <v>3.75</v>
      </c>
      <c r="P139" s="36">
        <v>4.75</v>
      </c>
      <c r="Q139" s="36">
        <v>5.25</v>
      </c>
      <c r="R139" s="37">
        <f t="shared" si="15"/>
        <v>4.5576923076923075</v>
      </c>
      <c r="S139" s="38">
        <f t="shared" si="16"/>
        <v>5.75</v>
      </c>
      <c r="T139" s="38">
        <f t="shared" si="17"/>
        <v>0</v>
      </c>
      <c r="U139" s="38">
        <f t="shared" si="18"/>
        <v>13</v>
      </c>
      <c r="V139" s="38">
        <f t="shared" si="19"/>
        <v>4</v>
      </c>
      <c r="W139" s="38">
        <f t="shared" si="20"/>
        <v>9</v>
      </c>
      <c r="X139" s="38" t="str">
        <f t="shared" si="21"/>
        <v/>
      </c>
      <c r="Y139" s="9"/>
      <c r="Z139" s="9"/>
      <c r="AA139" s="9"/>
    </row>
    <row r="140" spans="1:27" ht="15" x14ac:dyDescent="0.25">
      <c r="A140" s="25" t="s">
        <v>495</v>
      </c>
      <c r="B140" s="25" t="s">
        <v>172</v>
      </c>
      <c r="C140" s="25" t="s">
        <v>173</v>
      </c>
      <c r="D140" s="35" t="s">
        <v>64</v>
      </c>
      <c r="E140" s="36">
        <v>3</v>
      </c>
      <c r="F140" s="36">
        <v>5.75</v>
      </c>
      <c r="G140" s="36">
        <v>3</v>
      </c>
      <c r="H140" s="36">
        <v>5.75</v>
      </c>
      <c r="I140" s="36">
        <v>5.75</v>
      </c>
      <c r="J140" s="36">
        <v>3.75</v>
      </c>
      <c r="K140" s="36">
        <v>3.25</v>
      </c>
      <c r="L140" s="36">
        <v>5</v>
      </c>
      <c r="M140" s="36">
        <v>5.75</v>
      </c>
      <c r="N140" s="36">
        <v>5</v>
      </c>
      <c r="O140" s="36">
        <v>5.75</v>
      </c>
      <c r="P140" s="36">
        <v>5</v>
      </c>
      <c r="Q140" s="36">
        <v>5</v>
      </c>
      <c r="R140" s="37">
        <f t="shared" si="15"/>
        <v>4.75</v>
      </c>
      <c r="S140" s="38">
        <f t="shared" si="16"/>
        <v>5.75</v>
      </c>
      <c r="T140" s="38">
        <f t="shared" si="17"/>
        <v>0</v>
      </c>
      <c r="U140" s="38">
        <f t="shared" si="18"/>
        <v>13</v>
      </c>
      <c r="V140" s="38">
        <f t="shared" si="19"/>
        <v>4</v>
      </c>
      <c r="W140" s="38">
        <f t="shared" si="20"/>
        <v>9</v>
      </c>
      <c r="X140" s="38" t="str">
        <f t="shared" si="21"/>
        <v/>
      </c>
      <c r="Y140" s="9"/>
      <c r="Z140" s="9"/>
      <c r="AA140" s="9"/>
    </row>
    <row r="141" spans="1:27" ht="15" x14ac:dyDescent="0.25">
      <c r="A141" s="25" t="s">
        <v>493</v>
      </c>
      <c r="B141" s="25" t="s">
        <v>174</v>
      </c>
      <c r="C141" s="25" t="s">
        <v>24</v>
      </c>
      <c r="D141" s="35" t="s">
        <v>65</v>
      </c>
      <c r="E141" s="36">
        <v>5.5</v>
      </c>
      <c r="F141" s="36">
        <v>5.25</v>
      </c>
      <c r="G141" s="36">
        <v>5</v>
      </c>
      <c r="H141" s="36">
        <v>5.25</v>
      </c>
      <c r="I141" s="36">
        <v>5</v>
      </c>
      <c r="J141" s="36">
        <v>3.5</v>
      </c>
      <c r="K141" s="36">
        <v>5.5</v>
      </c>
      <c r="L141" s="36">
        <v>3</v>
      </c>
      <c r="M141" s="36">
        <v>3.75</v>
      </c>
      <c r="N141" s="36">
        <v>4</v>
      </c>
      <c r="O141" s="36">
        <v>5.25</v>
      </c>
      <c r="P141" s="36">
        <v>5.5</v>
      </c>
      <c r="Q141" s="36">
        <v>4</v>
      </c>
      <c r="R141" s="37">
        <f t="shared" si="15"/>
        <v>4.6538461538461542</v>
      </c>
      <c r="S141" s="38">
        <f t="shared" si="16"/>
        <v>5.5</v>
      </c>
      <c r="T141" s="38">
        <f t="shared" si="17"/>
        <v>0</v>
      </c>
      <c r="U141" s="38">
        <f t="shared" si="18"/>
        <v>13</v>
      </c>
      <c r="V141" s="38">
        <f t="shared" si="19"/>
        <v>3</v>
      </c>
      <c r="W141" s="38">
        <f t="shared" si="20"/>
        <v>10</v>
      </c>
      <c r="X141" s="38" t="str">
        <f t="shared" si="21"/>
        <v/>
      </c>
      <c r="Y141" s="9"/>
      <c r="Z141" s="9"/>
      <c r="AA141" s="9"/>
    </row>
    <row r="142" spans="1:27" ht="15" x14ac:dyDescent="0.25">
      <c r="A142" s="25" t="s">
        <v>500</v>
      </c>
      <c r="B142" s="25" t="s">
        <v>51</v>
      </c>
      <c r="C142" s="25" t="s">
        <v>21</v>
      </c>
      <c r="D142" s="35" t="s">
        <v>65</v>
      </c>
      <c r="E142" s="36">
        <v>3.75</v>
      </c>
      <c r="F142" s="36">
        <v>4.5</v>
      </c>
      <c r="G142" s="36">
        <v>3.75</v>
      </c>
      <c r="H142" s="36">
        <v>3.25</v>
      </c>
      <c r="I142" s="36">
        <v>3</v>
      </c>
      <c r="J142" s="36">
        <v>2.75</v>
      </c>
      <c r="K142" s="36">
        <v>4.75</v>
      </c>
      <c r="L142" s="36">
        <v>4.5</v>
      </c>
      <c r="M142" s="36">
        <v>5</v>
      </c>
      <c r="N142" s="36">
        <v>2.5</v>
      </c>
      <c r="O142" s="36">
        <v>3</v>
      </c>
      <c r="P142" s="36">
        <v>4.75</v>
      </c>
      <c r="Q142" s="36">
        <v>4.5</v>
      </c>
      <c r="R142" s="37">
        <f t="shared" si="15"/>
        <v>3.8461538461538463</v>
      </c>
      <c r="S142" s="38">
        <f t="shared" si="16"/>
        <v>5</v>
      </c>
      <c r="T142" s="38">
        <f t="shared" si="17"/>
        <v>0</v>
      </c>
      <c r="U142" s="38">
        <f t="shared" si="18"/>
        <v>13</v>
      </c>
      <c r="V142" s="38">
        <f t="shared" si="19"/>
        <v>7</v>
      </c>
      <c r="W142" s="38">
        <f t="shared" si="20"/>
        <v>6</v>
      </c>
      <c r="X142" s="38" t="str">
        <f t="shared" si="21"/>
        <v/>
      </c>
      <c r="Y142" s="9"/>
      <c r="Z142" s="9"/>
      <c r="AA142" s="9"/>
    </row>
    <row r="143" spans="1:27" ht="15" x14ac:dyDescent="0.25">
      <c r="A143" s="25" t="s">
        <v>504</v>
      </c>
      <c r="B143" s="25" t="s">
        <v>52</v>
      </c>
      <c r="C143" s="25" t="s">
        <v>25</v>
      </c>
      <c r="D143" s="35" t="s">
        <v>65</v>
      </c>
      <c r="E143" s="36">
        <v>5.25</v>
      </c>
      <c r="F143" s="36">
        <v>4</v>
      </c>
      <c r="G143" s="36">
        <v>3.75</v>
      </c>
      <c r="H143" s="36">
        <v>3.25</v>
      </c>
      <c r="I143" s="36">
        <v>5.75</v>
      </c>
      <c r="J143" s="36">
        <v>5</v>
      </c>
      <c r="K143" s="36">
        <v>6</v>
      </c>
      <c r="L143" s="36">
        <v>3.5</v>
      </c>
      <c r="M143" s="36">
        <v>5.75</v>
      </c>
      <c r="N143" s="36">
        <v>3.5</v>
      </c>
      <c r="O143" s="36">
        <v>6</v>
      </c>
      <c r="P143" s="36">
        <v>5.75</v>
      </c>
      <c r="Q143" s="36">
        <v>4.75</v>
      </c>
      <c r="R143" s="37">
        <f t="shared" si="15"/>
        <v>4.7884615384615383</v>
      </c>
      <c r="S143" s="38">
        <f t="shared" si="16"/>
        <v>6</v>
      </c>
      <c r="T143" s="38">
        <f t="shared" si="17"/>
        <v>0</v>
      </c>
      <c r="U143" s="38">
        <f t="shared" si="18"/>
        <v>13</v>
      </c>
      <c r="V143" s="38">
        <f t="shared" si="19"/>
        <v>4</v>
      </c>
      <c r="W143" s="38">
        <f t="shared" si="20"/>
        <v>9</v>
      </c>
      <c r="X143" s="38" t="str">
        <f t="shared" si="21"/>
        <v>ja</v>
      </c>
      <c r="Y143" s="9"/>
      <c r="Z143" s="9"/>
      <c r="AA143" s="9"/>
    </row>
    <row r="144" spans="1:27" ht="15" x14ac:dyDescent="0.25">
      <c r="A144" s="25" t="s">
        <v>494</v>
      </c>
      <c r="B144" s="25" t="s">
        <v>175</v>
      </c>
      <c r="C144" s="25" t="s">
        <v>176</v>
      </c>
      <c r="D144" s="35" t="s">
        <v>64</v>
      </c>
      <c r="E144" s="36">
        <v>2</v>
      </c>
      <c r="F144" s="36">
        <v>5</v>
      </c>
      <c r="G144" s="36">
        <v>5.5</v>
      </c>
      <c r="H144" s="36">
        <v>3</v>
      </c>
      <c r="I144" s="36">
        <v>4.25</v>
      </c>
      <c r="J144" s="36">
        <v>4</v>
      </c>
      <c r="K144" s="36">
        <v>4</v>
      </c>
      <c r="L144" s="36">
        <v>5.25</v>
      </c>
      <c r="M144" s="36">
        <v>5</v>
      </c>
      <c r="N144" s="36">
        <v>5.5</v>
      </c>
      <c r="O144" s="36">
        <v>3</v>
      </c>
      <c r="P144" s="36">
        <v>4.5</v>
      </c>
      <c r="Q144" s="36">
        <v>4.75</v>
      </c>
      <c r="R144" s="37">
        <f t="shared" si="15"/>
        <v>4.2884615384615383</v>
      </c>
      <c r="S144" s="38">
        <f t="shared" si="16"/>
        <v>5.5</v>
      </c>
      <c r="T144" s="38">
        <f t="shared" si="17"/>
        <v>0</v>
      </c>
      <c r="U144" s="38">
        <f t="shared" si="18"/>
        <v>13</v>
      </c>
      <c r="V144" s="38">
        <f t="shared" si="19"/>
        <v>3</v>
      </c>
      <c r="W144" s="38">
        <f t="shared" si="20"/>
        <v>10</v>
      </c>
      <c r="X144" s="38" t="str">
        <f t="shared" si="21"/>
        <v/>
      </c>
      <c r="Y144" s="9"/>
      <c r="Z144" s="9"/>
      <c r="AA144" s="9"/>
    </row>
    <row r="145" spans="1:27" ht="15" x14ac:dyDescent="0.25">
      <c r="A145" s="25" t="s">
        <v>503</v>
      </c>
      <c r="B145" s="39" t="s">
        <v>396</v>
      </c>
      <c r="C145" s="25" t="s">
        <v>397</v>
      </c>
      <c r="D145" s="35" t="s">
        <v>65</v>
      </c>
      <c r="E145" s="36">
        <v>4.5</v>
      </c>
      <c r="F145" s="36">
        <v>3.75</v>
      </c>
      <c r="G145" s="36">
        <v>2.5</v>
      </c>
      <c r="H145" s="36">
        <v>3.75</v>
      </c>
      <c r="I145" s="36">
        <v>3.75</v>
      </c>
      <c r="J145" s="36">
        <v>3</v>
      </c>
      <c r="K145" s="36">
        <v>3.25</v>
      </c>
      <c r="L145" s="36">
        <v>4</v>
      </c>
      <c r="M145" s="36">
        <v>4.5</v>
      </c>
      <c r="N145" s="36">
        <v>4.5</v>
      </c>
      <c r="O145" s="36">
        <v>3.75</v>
      </c>
      <c r="P145" s="36">
        <v>5.75</v>
      </c>
      <c r="Q145" s="36">
        <v>4.75</v>
      </c>
      <c r="R145" s="37">
        <f t="shared" si="15"/>
        <v>3.9807692307692308</v>
      </c>
      <c r="S145" s="38">
        <f t="shared" si="16"/>
        <v>5.75</v>
      </c>
      <c r="T145" s="38">
        <f t="shared" si="17"/>
        <v>0</v>
      </c>
      <c r="U145" s="38">
        <f t="shared" si="18"/>
        <v>13</v>
      </c>
      <c r="V145" s="38">
        <f t="shared" si="19"/>
        <v>7</v>
      </c>
      <c r="W145" s="38">
        <f t="shared" si="20"/>
        <v>6</v>
      </c>
      <c r="X145" s="38" t="str">
        <f t="shared" si="21"/>
        <v/>
      </c>
      <c r="Y145" s="9"/>
      <c r="Z145" s="9"/>
      <c r="AA145" s="9"/>
    </row>
    <row r="146" spans="1:27" ht="15" x14ac:dyDescent="0.25">
      <c r="A146" s="25" t="s">
        <v>505</v>
      </c>
      <c r="B146" s="25" t="s">
        <v>177</v>
      </c>
      <c r="C146" s="25" t="s">
        <v>178</v>
      </c>
      <c r="D146" s="35" t="s">
        <v>65</v>
      </c>
      <c r="E146" s="36">
        <v>5.25</v>
      </c>
      <c r="F146" s="36">
        <v>4</v>
      </c>
      <c r="G146" s="36">
        <v>3.5</v>
      </c>
      <c r="H146" s="36">
        <v>4.25</v>
      </c>
      <c r="I146" s="36">
        <v>3.25</v>
      </c>
      <c r="J146" s="36">
        <v>3.75</v>
      </c>
      <c r="K146" s="36">
        <v>5</v>
      </c>
      <c r="L146" s="36">
        <v>5.75</v>
      </c>
      <c r="M146" s="36">
        <v>5.75</v>
      </c>
      <c r="N146" s="36">
        <v>4.5</v>
      </c>
      <c r="O146" s="36">
        <v>4.25</v>
      </c>
      <c r="P146" s="36">
        <v>4.25</v>
      </c>
      <c r="Q146" s="36">
        <v>4.25</v>
      </c>
      <c r="R146" s="37">
        <f t="shared" si="15"/>
        <v>4.4423076923076925</v>
      </c>
      <c r="S146" s="38">
        <f t="shared" si="16"/>
        <v>5.75</v>
      </c>
      <c r="T146" s="38">
        <f t="shared" si="17"/>
        <v>0</v>
      </c>
      <c r="U146" s="38">
        <f t="shared" si="18"/>
        <v>13</v>
      </c>
      <c r="V146" s="38">
        <f t="shared" si="19"/>
        <v>3</v>
      </c>
      <c r="W146" s="38">
        <f t="shared" si="20"/>
        <v>10</v>
      </c>
      <c r="X146" s="38" t="str">
        <f t="shared" si="21"/>
        <v/>
      </c>
      <c r="Y146" s="9"/>
      <c r="Z146" s="9"/>
      <c r="AA146" s="9"/>
    </row>
    <row r="147" spans="1:27" ht="15" x14ac:dyDescent="0.25">
      <c r="A147" s="25" t="s">
        <v>504</v>
      </c>
      <c r="B147" s="39" t="s">
        <v>398</v>
      </c>
      <c r="C147" s="25" t="s">
        <v>399</v>
      </c>
      <c r="D147" s="35" t="s">
        <v>65</v>
      </c>
      <c r="E147" s="36">
        <v>4.75</v>
      </c>
      <c r="F147" s="36">
        <v>3.75</v>
      </c>
      <c r="G147" s="36">
        <v>2</v>
      </c>
      <c r="H147" s="36">
        <v>4.75</v>
      </c>
      <c r="I147" s="36">
        <v>4.5</v>
      </c>
      <c r="J147" s="36">
        <v>3.75</v>
      </c>
      <c r="K147" s="36">
        <v>4.25</v>
      </c>
      <c r="L147" s="36">
        <v>3.25</v>
      </c>
      <c r="M147" s="36">
        <v>5</v>
      </c>
      <c r="N147" s="36">
        <v>4.5</v>
      </c>
      <c r="O147" s="36">
        <v>4.75</v>
      </c>
      <c r="P147" s="36">
        <v>4.5</v>
      </c>
      <c r="Q147" s="36">
        <v>4.75</v>
      </c>
      <c r="R147" s="37">
        <f t="shared" si="15"/>
        <v>4.1923076923076925</v>
      </c>
      <c r="S147" s="38">
        <f t="shared" si="16"/>
        <v>5</v>
      </c>
      <c r="T147" s="38">
        <f t="shared" si="17"/>
        <v>0</v>
      </c>
      <c r="U147" s="38">
        <f t="shared" si="18"/>
        <v>13</v>
      </c>
      <c r="V147" s="38">
        <f t="shared" si="19"/>
        <v>4</v>
      </c>
      <c r="W147" s="38">
        <f t="shared" si="20"/>
        <v>9</v>
      </c>
      <c r="X147" s="38" t="str">
        <f t="shared" si="21"/>
        <v/>
      </c>
      <c r="Y147" s="9"/>
      <c r="Z147" s="9"/>
      <c r="AA147" s="9"/>
    </row>
    <row r="148" spans="1:27" ht="15" x14ac:dyDescent="0.25">
      <c r="A148" s="25" t="s">
        <v>493</v>
      </c>
      <c r="B148" s="25" t="s">
        <v>179</v>
      </c>
      <c r="C148" s="25" t="s">
        <v>180</v>
      </c>
      <c r="D148" s="35" t="s">
        <v>64</v>
      </c>
      <c r="E148" s="36">
        <v>5</v>
      </c>
      <c r="F148" s="36">
        <v>3.25</v>
      </c>
      <c r="G148" s="36">
        <v>5.75</v>
      </c>
      <c r="H148" s="36">
        <v>5.75</v>
      </c>
      <c r="I148" s="36">
        <v>3.25</v>
      </c>
      <c r="J148" s="36">
        <v>3.25</v>
      </c>
      <c r="K148" s="36">
        <v>4.5</v>
      </c>
      <c r="L148" s="36">
        <v>4.75</v>
      </c>
      <c r="M148" s="36">
        <v>5.25</v>
      </c>
      <c r="N148" s="36">
        <v>5.25</v>
      </c>
      <c r="O148" s="36">
        <v>5.75</v>
      </c>
      <c r="P148" s="36">
        <v>5.5</v>
      </c>
      <c r="Q148" s="36">
        <v>4.25</v>
      </c>
      <c r="R148" s="37">
        <f t="shared" si="15"/>
        <v>4.7307692307692308</v>
      </c>
      <c r="S148" s="38">
        <f t="shared" si="16"/>
        <v>5.75</v>
      </c>
      <c r="T148" s="38">
        <f t="shared" si="17"/>
        <v>0</v>
      </c>
      <c r="U148" s="38">
        <f t="shared" si="18"/>
        <v>13</v>
      </c>
      <c r="V148" s="38">
        <f t="shared" si="19"/>
        <v>3</v>
      </c>
      <c r="W148" s="38">
        <f t="shared" si="20"/>
        <v>10</v>
      </c>
      <c r="X148" s="38" t="str">
        <f t="shared" si="21"/>
        <v/>
      </c>
      <c r="Y148" s="9"/>
      <c r="Z148" s="9"/>
      <c r="AA148" s="9"/>
    </row>
    <row r="149" spans="1:27" ht="15" x14ac:dyDescent="0.25">
      <c r="A149" s="25" t="s">
        <v>505</v>
      </c>
      <c r="B149" s="39" t="s">
        <v>179</v>
      </c>
      <c r="C149" s="25" t="s">
        <v>400</v>
      </c>
      <c r="D149" s="35" t="s">
        <v>65</v>
      </c>
      <c r="E149" s="36">
        <v>5.25</v>
      </c>
      <c r="F149" s="36">
        <v>3.75</v>
      </c>
      <c r="G149" s="36">
        <v>5.5</v>
      </c>
      <c r="H149" s="36">
        <v>3.75</v>
      </c>
      <c r="I149" s="36">
        <v>3.75</v>
      </c>
      <c r="J149" s="36">
        <v>5.75</v>
      </c>
      <c r="K149" s="36">
        <v>4.5</v>
      </c>
      <c r="L149" s="36">
        <v>3</v>
      </c>
      <c r="M149" s="36">
        <v>2.5</v>
      </c>
      <c r="N149" s="36">
        <v>2.5</v>
      </c>
      <c r="O149" s="36">
        <v>3.75</v>
      </c>
      <c r="P149" s="36">
        <v>5.75</v>
      </c>
      <c r="Q149" s="36">
        <v>4.5</v>
      </c>
      <c r="R149" s="37">
        <f t="shared" si="15"/>
        <v>4.1730769230769234</v>
      </c>
      <c r="S149" s="38">
        <f t="shared" si="16"/>
        <v>5.75</v>
      </c>
      <c r="T149" s="38">
        <f t="shared" si="17"/>
        <v>0</v>
      </c>
      <c r="U149" s="38">
        <f t="shared" si="18"/>
        <v>13</v>
      </c>
      <c r="V149" s="38">
        <f t="shared" si="19"/>
        <v>7</v>
      </c>
      <c r="W149" s="38">
        <f t="shared" si="20"/>
        <v>6</v>
      </c>
      <c r="X149" s="38" t="str">
        <f t="shared" si="21"/>
        <v>ja</v>
      </c>
      <c r="Y149" s="9"/>
      <c r="Z149" s="9"/>
      <c r="AA149" s="9"/>
    </row>
    <row r="150" spans="1:27" ht="15" x14ac:dyDescent="0.25">
      <c r="A150" s="25" t="s">
        <v>502</v>
      </c>
      <c r="B150" s="25" t="s">
        <v>179</v>
      </c>
      <c r="C150" s="25" t="s">
        <v>181</v>
      </c>
      <c r="D150" s="35" t="s">
        <v>64</v>
      </c>
      <c r="E150" s="36">
        <v>4</v>
      </c>
      <c r="F150" s="36">
        <v>6</v>
      </c>
      <c r="G150" s="36">
        <v>5.75</v>
      </c>
      <c r="H150" s="36">
        <v>5</v>
      </c>
      <c r="I150" s="36">
        <v>5.75</v>
      </c>
      <c r="J150" s="36">
        <v>4.5</v>
      </c>
      <c r="K150" s="36">
        <v>5.5</v>
      </c>
      <c r="L150" s="36">
        <v>5.75</v>
      </c>
      <c r="M150" s="36">
        <v>4.25</v>
      </c>
      <c r="N150" s="36">
        <v>5.75</v>
      </c>
      <c r="O150" s="36">
        <v>5</v>
      </c>
      <c r="P150" s="36">
        <v>5</v>
      </c>
      <c r="Q150" s="36">
        <v>5</v>
      </c>
      <c r="R150" s="37">
        <f t="shared" si="15"/>
        <v>5.1730769230769234</v>
      </c>
      <c r="S150" s="38">
        <f t="shared" si="16"/>
        <v>6</v>
      </c>
      <c r="T150" s="38">
        <f t="shared" si="17"/>
        <v>0</v>
      </c>
      <c r="U150" s="38">
        <f t="shared" si="18"/>
        <v>13</v>
      </c>
      <c r="V150" s="38">
        <f t="shared" si="19"/>
        <v>0</v>
      </c>
      <c r="W150" s="38">
        <f t="shared" si="20"/>
        <v>13</v>
      </c>
      <c r="X150" s="38" t="str">
        <f t="shared" si="21"/>
        <v>ja</v>
      </c>
      <c r="Y150" s="9"/>
      <c r="Z150" s="9"/>
      <c r="AA150" s="9"/>
    </row>
    <row r="151" spans="1:27" ht="15" x14ac:dyDescent="0.25">
      <c r="A151" s="25" t="s">
        <v>499</v>
      </c>
      <c r="B151" s="25" t="s">
        <v>182</v>
      </c>
      <c r="C151" s="25" t="s">
        <v>183</v>
      </c>
      <c r="D151" s="35" t="s">
        <v>65</v>
      </c>
      <c r="E151" s="36">
        <v>2.75</v>
      </c>
      <c r="F151" s="36">
        <v>5</v>
      </c>
      <c r="G151" s="36">
        <v>3.5</v>
      </c>
      <c r="H151" s="36">
        <v>4</v>
      </c>
      <c r="I151" s="36">
        <v>4.25</v>
      </c>
      <c r="J151" s="36">
        <v>5.5</v>
      </c>
      <c r="K151" s="36">
        <v>4.75</v>
      </c>
      <c r="L151" s="36">
        <v>4</v>
      </c>
      <c r="M151" s="36">
        <v>5.25</v>
      </c>
      <c r="N151" s="36">
        <v>4.5</v>
      </c>
      <c r="O151" s="36">
        <v>4</v>
      </c>
      <c r="P151" s="36">
        <v>5.25</v>
      </c>
      <c r="Q151" s="36">
        <v>4</v>
      </c>
      <c r="R151" s="37">
        <f t="shared" si="15"/>
        <v>4.365384615384615</v>
      </c>
      <c r="S151" s="38">
        <f t="shared" si="16"/>
        <v>5.5</v>
      </c>
      <c r="T151" s="38">
        <f t="shared" si="17"/>
        <v>0</v>
      </c>
      <c r="U151" s="38">
        <f t="shared" si="18"/>
        <v>13</v>
      </c>
      <c r="V151" s="38">
        <f t="shared" si="19"/>
        <v>2</v>
      </c>
      <c r="W151" s="38">
        <f t="shared" si="20"/>
        <v>11</v>
      </c>
      <c r="X151" s="38" t="str">
        <f t="shared" si="21"/>
        <v/>
      </c>
      <c r="Y151" s="9"/>
      <c r="Z151" s="9"/>
      <c r="AA151" s="9"/>
    </row>
    <row r="152" spans="1:27" ht="15" x14ac:dyDescent="0.25">
      <c r="A152" s="25" t="s">
        <v>504</v>
      </c>
      <c r="B152" s="25" t="s">
        <v>182</v>
      </c>
      <c r="C152" s="25" t="s">
        <v>184</v>
      </c>
      <c r="D152" s="35" t="s">
        <v>64</v>
      </c>
      <c r="E152" s="36">
        <v>5.25</v>
      </c>
      <c r="F152" s="36">
        <v>4.75</v>
      </c>
      <c r="G152" s="36">
        <v>5</v>
      </c>
      <c r="H152" s="36">
        <v>4.5</v>
      </c>
      <c r="I152" s="36">
        <v>3</v>
      </c>
      <c r="J152" s="36">
        <v>4.25</v>
      </c>
      <c r="K152" s="36">
        <v>5.5</v>
      </c>
      <c r="L152" s="36">
        <v>3.25</v>
      </c>
      <c r="M152" s="36">
        <v>4.25</v>
      </c>
      <c r="N152" s="36">
        <v>5</v>
      </c>
      <c r="O152" s="36">
        <v>4.5</v>
      </c>
      <c r="P152" s="36">
        <v>4.5</v>
      </c>
      <c r="Q152" s="36">
        <v>4</v>
      </c>
      <c r="R152" s="37">
        <f t="shared" si="15"/>
        <v>4.4423076923076925</v>
      </c>
      <c r="S152" s="38">
        <f t="shared" si="16"/>
        <v>5.5</v>
      </c>
      <c r="T152" s="38">
        <f t="shared" si="17"/>
        <v>0</v>
      </c>
      <c r="U152" s="38">
        <f t="shared" si="18"/>
        <v>13</v>
      </c>
      <c r="V152" s="38">
        <f t="shared" si="19"/>
        <v>2</v>
      </c>
      <c r="W152" s="38">
        <f t="shared" si="20"/>
        <v>11</v>
      </c>
      <c r="X152" s="38" t="str">
        <f t="shared" si="21"/>
        <v>ja</v>
      </c>
      <c r="Y152" s="9"/>
      <c r="Z152" s="9"/>
      <c r="AA152" s="9"/>
    </row>
    <row r="153" spans="1:27" ht="15" x14ac:dyDescent="0.25">
      <c r="A153" s="25" t="s">
        <v>502</v>
      </c>
      <c r="B153" s="25" t="s">
        <v>185</v>
      </c>
      <c r="C153" s="25" t="s">
        <v>186</v>
      </c>
      <c r="D153" s="35" t="s">
        <v>65</v>
      </c>
      <c r="E153" s="36">
        <v>5.5</v>
      </c>
      <c r="F153" s="36">
        <v>5</v>
      </c>
      <c r="G153" s="36">
        <v>5.25</v>
      </c>
      <c r="H153" s="36">
        <v>4</v>
      </c>
      <c r="I153" s="36">
        <v>5.75</v>
      </c>
      <c r="J153" s="36">
        <v>3.75</v>
      </c>
      <c r="K153" s="36">
        <v>3.25</v>
      </c>
      <c r="L153" s="36">
        <v>5.25</v>
      </c>
      <c r="M153" s="36">
        <v>6</v>
      </c>
      <c r="N153" s="36">
        <v>3.75</v>
      </c>
      <c r="O153" s="36">
        <v>4</v>
      </c>
      <c r="P153" s="36">
        <v>5.5</v>
      </c>
      <c r="Q153" s="36">
        <v>5.5</v>
      </c>
      <c r="R153" s="37">
        <f t="shared" si="15"/>
        <v>4.8076923076923075</v>
      </c>
      <c r="S153" s="38">
        <f t="shared" si="16"/>
        <v>6</v>
      </c>
      <c r="T153" s="38">
        <f t="shared" si="17"/>
        <v>0</v>
      </c>
      <c r="U153" s="38">
        <f t="shared" si="18"/>
        <v>13</v>
      </c>
      <c r="V153" s="38">
        <f t="shared" si="19"/>
        <v>3</v>
      </c>
      <c r="W153" s="38">
        <f t="shared" si="20"/>
        <v>10</v>
      </c>
      <c r="X153" s="38" t="str">
        <f t="shared" si="21"/>
        <v/>
      </c>
      <c r="Y153" s="9"/>
      <c r="Z153" s="9"/>
      <c r="AA153" s="9"/>
    </row>
    <row r="154" spans="1:27" ht="15" x14ac:dyDescent="0.25">
      <c r="A154" s="25" t="s">
        <v>494</v>
      </c>
      <c r="B154" s="25" t="s">
        <v>187</v>
      </c>
      <c r="C154" s="25" t="s">
        <v>188</v>
      </c>
      <c r="D154" s="35" t="s">
        <v>64</v>
      </c>
      <c r="E154" s="36">
        <v>6</v>
      </c>
      <c r="F154" s="36">
        <v>4.5</v>
      </c>
      <c r="G154" s="36">
        <v>4.5</v>
      </c>
      <c r="H154" s="36">
        <v>4.5</v>
      </c>
      <c r="I154" s="36">
        <v>6</v>
      </c>
      <c r="J154" s="36">
        <v>3.25</v>
      </c>
      <c r="K154" s="36">
        <v>3.5</v>
      </c>
      <c r="L154" s="36">
        <v>3</v>
      </c>
      <c r="M154" s="36">
        <v>3</v>
      </c>
      <c r="N154" s="36">
        <v>5</v>
      </c>
      <c r="O154" s="36">
        <v>4.5</v>
      </c>
      <c r="P154" s="36">
        <v>4.75</v>
      </c>
      <c r="Q154" s="36">
        <v>4.25</v>
      </c>
      <c r="R154" s="37">
        <f t="shared" si="15"/>
        <v>4.365384615384615</v>
      </c>
      <c r="S154" s="38">
        <f t="shared" si="16"/>
        <v>6</v>
      </c>
      <c r="T154" s="38">
        <f t="shared" si="17"/>
        <v>0</v>
      </c>
      <c r="U154" s="38">
        <f t="shared" si="18"/>
        <v>13</v>
      </c>
      <c r="V154" s="38">
        <f t="shared" si="19"/>
        <v>4</v>
      </c>
      <c r="W154" s="38">
        <f t="shared" si="20"/>
        <v>9</v>
      </c>
      <c r="X154" s="38" t="str">
        <f t="shared" si="21"/>
        <v/>
      </c>
      <c r="Y154" s="9"/>
      <c r="Z154" s="9"/>
      <c r="AA154" s="9"/>
    </row>
    <row r="155" spans="1:27" ht="15" x14ac:dyDescent="0.25">
      <c r="A155" s="25" t="s">
        <v>506</v>
      </c>
      <c r="B155" s="25" t="s">
        <v>53</v>
      </c>
      <c r="C155" s="25" t="s">
        <v>26</v>
      </c>
      <c r="D155" s="35" t="s">
        <v>64</v>
      </c>
      <c r="E155" s="36">
        <v>3.25</v>
      </c>
      <c r="F155" s="36">
        <v>2.75</v>
      </c>
      <c r="G155" s="36">
        <v>2.75</v>
      </c>
      <c r="H155" s="36">
        <v>3.25</v>
      </c>
      <c r="I155" s="36">
        <v>5.5</v>
      </c>
      <c r="J155" s="36">
        <v>3.75</v>
      </c>
      <c r="K155" s="36">
        <v>4.5</v>
      </c>
      <c r="L155" s="36">
        <v>3.25</v>
      </c>
      <c r="M155" s="36">
        <v>3.25</v>
      </c>
      <c r="N155" s="36">
        <v>3</v>
      </c>
      <c r="O155" s="36">
        <v>5.25</v>
      </c>
      <c r="P155" s="36">
        <v>6</v>
      </c>
      <c r="Q155" s="36">
        <v>4.75</v>
      </c>
      <c r="R155" s="37">
        <f t="shared" si="15"/>
        <v>3.9423076923076925</v>
      </c>
      <c r="S155" s="38">
        <f t="shared" si="16"/>
        <v>6</v>
      </c>
      <c r="T155" s="38">
        <f t="shared" si="17"/>
        <v>0</v>
      </c>
      <c r="U155" s="38">
        <f t="shared" si="18"/>
        <v>13</v>
      </c>
      <c r="V155" s="38">
        <f t="shared" si="19"/>
        <v>8</v>
      </c>
      <c r="W155" s="38">
        <f t="shared" si="20"/>
        <v>5</v>
      </c>
      <c r="X155" s="38" t="str">
        <f t="shared" si="21"/>
        <v/>
      </c>
      <c r="Y155" s="9"/>
      <c r="Z155" s="9"/>
      <c r="AA155" s="9"/>
    </row>
    <row r="156" spans="1:27" ht="15" x14ac:dyDescent="0.25">
      <c r="A156" s="25" t="s">
        <v>506</v>
      </c>
      <c r="B156" s="39" t="s">
        <v>401</v>
      </c>
      <c r="C156" s="25" t="s">
        <v>168</v>
      </c>
      <c r="D156" s="35" t="s">
        <v>65</v>
      </c>
      <c r="E156" s="36">
        <v>5.25</v>
      </c>
      <c r="F156" s="36">
        <v>3.75</v>
      </c>
      <c r="G156" s="36">
        <v>2.75</v>
      </c>
      <c r="H156" s="36">
        <v>4</v>
      </c>
      <c r="I156" s="36">
        <v>3.25</v>
      </c>
      <c r="J156" s="36">
        <v>4</v>
      </c>
      <c r="K156" s="36">
        <v>4.75</v>
      </c>
      <c r="L156" s="36">
        <v>4.75</v>
      </c>
      <c r="M156" s="36">
        <v>5.25</v>
      </c>
      <c r="N156" s="36">
        <v>3.75</v>
      </c>
      <c r="O156" s="36">
        <v>4</v>
      </c>
      <c r="P156" s="36">
        <v>5.25</v>
      </c>
      <c r="Q156" s="36">
        <v>5.5</v>
      </c>
      <c r="R156" s="37">
        <f t="shared" si="15"/>
        <v>4.3269230769230766</v>
      </c>
      <c r="S156" s="38">
        <f t="shared" si="16"/>
        <v>5.5</v>
      </c>
      <c r="T156" s="38">
        <f t="shared" si="17"/>
        <v>0</v>
      </c>
      <c r="U156" s="38">
        <f t="shared" si="18"/>
        <v>13</v>
      </c>
      <c r="V156" s="38">
        <f t="shared" si="19"/>
        <v>4</v>
      </c>
      <c r="W156" s="38">
        <f t="shared" si="20"/>
        <v>9</v>
      </c>
      <c r="X156" s="38" t="str">
        <f t="shared" si="21"/>
        <v>ja</v>
      </c>
      <c r="Y156" s="9"/>
      <c r="Z156" s="9"/>
      <c r="AA156" s="9"/>
    </row>
    <row r="157" spans="1:27" ht="15" x14ac:dyDescent="0.25">
      <c r="A157" s="25" t="s">
        <v>493</v>
      </c>
      <c r="B157" s="25" t="s">
        <v>189</v>
      </c>
      <c r="C157" s="25" t="s">
        <v>191</v>
      </c>
      <c r="D157" s="35" t="s">
        <v>64</v>
      </c>
      <c r="E157" s="36">
        <v>2.5</v>
      </c>
      <c r="F157" s="36">
        <v>5.75</v>
      </c>
      <c r="G157" s="36">
        <v>4</v>
      </c>
      <c r="H157" s="36">
        <v>5.5</v>
      </c>
      <c r="I157" s="36">
        <v>3.75</v>
      </c>
      <c r="J157" s="36">
        <v>4.75</v>
      </c>
      <c r="K157" s="36">
        <v>3.25</v>
      </c>
      <c r="L157" s="36">
        <v>5.75</v>
      </c>
      <c r="M157" s="36">
        <v>4</v>
      </c>
      <c r="N157" s="36">
        <v>5.75</v>
      </c>
      <c r="O157" s="36">
        <v>5.5</v>
      </c>
      <c r="P157" s="36">
        <v>5.75</v>
      </c>
      <c r="Q157" s="36">
        <v>4.25</v>
      </c>
      <c r="R157" s="37">
        <f t="shared" si="15"/>
        <v>4.6538461538461542</v>
      </c>
      <c r="S157" s="38">
        <f t="shared" si="16"/>
        <v>5.75</v>
      </c>
      <c r="T157" s="38">
        <f t="shared" si="17"/>
        <v>0</v>
      </c>
      <c r="U157" s="38">
        <f t="shared" si="18"/>
        <v>13</v>
      </c>
      <c r="V157" s="38">
        <f t="shared" si="19"/>
        <v>3</v>
      </c>
      <c r="W157" s="38">
        <f t="shared" si="20"/>
        <v>10</v>
      </c>
      <c r="X157" s="38" t="str">
        <f t="shared" si="21"/>
        <v/>
      </c>
      <c r="Y157" s="9"/>
      <c r="Z157" s="9"/>
      <c r="AA157" s="9"/>
    </row>
    <row r="158" spans="1:27" ht="15" x14ac:dyDescent="0.25">
      <c r="A158" s="25" t="s">
        <v>492</v>
      </c>
      <c r="B158" s="25" t="s">
        <v>189</v>
      </c>
      <c r="C158" s="25" t="s">
        <v>190</v>
      </c>
      <c r="D158" s="35" t="s">
        <v>64</v>
      </c>
      <c r="E158" s="36">
        <v>2</v>
      </c>
      <c r="F158" s="36">
        <v>4.5</v>
      </c>
      <c r="G158" s="36">
        <v>6</v>
      </c>
      <c r="H158" s="36">
        <v>3.75</v>
      </c>
      <c r="I158" s="36">
        <v>4.25</v>
      </c>
      <c r="J158" s="36">
        <v>5.5</v>
      </c>
      <c r="K158" s="36">
        <v>4.5</v>
      </c>
      <c r="L158" s="36">
        <v>5</v>
      </c>
      <c r="M158" s="36">
        <v>3.5</v>
      </c>
      <c r="N158" s="36">
        <v>5.25</v>
      </c>
      <c r="O158" s="36">
        <v>3.75</v>
      </c>
      <c r="P158" s="36">
        <v>5.75</v>
      </c>
      <c r="Q158" s="36">
        <v>5.25</v>
      </c>
      <c r="R158" s="37">
        <f t="shared" si="15"/>
        <v>4.5384615384615383</v>
      </c>
      <c r="S158" s="38">
        <f t="shared" si="16"/>
        <v>6</v>
      </c>
      <c r="T158" s="38">
        <f t="shared" si="17"/>
        <v>0</v>
      </c>
      <c r="U158" s="38">
        <f t="shared" si="18"/>
        <v>13</v>
      </c>
      <c r="V158" s="38">
        <f t="shared" si="19"/>
        <v>4</v>
      </c>
      <c r="W158" s="38">
        <f t="shared" si="20"/>
        <v>9</v>
      </c>
      <c r="X158" s="38" t="str">
        <f t="shared" si="21"/>
        <v/>
      </c>
      <c r="Y158" s="9"/>
      <c r="Z158" s="9"/>
      <c r="AA158" s="9"/>
    </row>
    <row r="159" spans="1:27" ht="15" x14ac:dyDescent="0.25">
      <c r="A159" s="25" t="s">
        <v>502</v>
      </c>
      <c r="B159" s="25" t="s">
        <v>54</v>
      </c>
      <c r="C159" s="25" t="s">
        <v>27</v>
      </c>
      <c r="D159" s="35" t="s">
        <v>65</v>
      </c>
      <c r="E159" s="36">
        <v>4</v>
      </c>
      <c r="F159" s="36">
        <v>4.25</v>
      </c>
      <c r="G159" s="36">
        <v>3</v>
      </c>
      <c r="H159" s="36">
        <v>5.5</v>
      </c>
      <c r="I159" s="36">
        <v>4.75</v>
      </c>
      <c r="J159" s="36">
        <v>2.75</v>
      </c>
      <c r="K159" s="36">
        <v>2.5</v>
      </c>
      <c r="L159" s="36">
        <v>4.5</v>
      </c>
      <c r="M159" s="36">
        <v>4.5</v>
      </c>
      <c r="N159" s="36">
        <v>4</v>
      </c>
      <c r="O159" s="36">
        <v>5.5</v>
      </c>
      <c r="P159" s="36">
        <v>4.75</v>
      </c>
      <c r="Q159" s="36">
        <v>5</v>
      </c>
      <c r="R159" s="37">
        <f t="shared" si="15"/>
        <v>4.2307692307692308</v>
      </c>
      <c r="S159" s="38">
        <f t="shared" si="16"/>
        <v>5.5</v>
      </c>
      <c r="T159" s="38">
        <f t="shared" si="17"/>
        <v>0</v>
      </c>
      <c r="U159" s="38">
        <f t="shared" si="18"/>
        <v>13</v>
      </c>
      <c r="V159" s="38">
        <f t="shared" si="19"/>
        <v>3</v>
      </c>
      <c r="W159" s="38">
        <f t="shared" si="20"/>
        <v>10</v>
      </c>
      <c r="X159" s="38" t="str">
        <f t="shared" si="21"/>
        <v/>
      </c>
      <c r="Y159" s="9"/>
      <c r="Z159" s="9"/>
      <c r="AA159" s="9"/>
    </row>
    <row r="160" spans="1:27" ht="15" x14ac:dyDescent="0.25">
      <c r="A160" s="25" t="s">
        <v>496</v>
      </c>
      <c r="B160" s="25" t="s">
        <v>55</v>
      </c>
      <c r="C160" s="25" t="s">
        <v>28</v>
      </c>
      <c r="D160" s="35" t="s">
        <v>64</v>
      </c>
      <c r="E160" s="36">
        <v>3</v>
      </c>
      <c r="F160" s="36">
        <v>5.75</v>
      </c>
      <c r="G160" s="36">
        <v>5</v>
      </c>
      <c r="H160" s="36">
        <v>5.25</v>
      </c>
      <c r="I160" s="36">
        <v>3.25</v>
      </c>
      <c r="J160" s="36">
        <v>5</v>
      </c>
      <c r="K160" s="36">
        <v>5.25</v>
      </c>
      <c r="L160" s="36">
        <v>5.5</v>
      </c>
      <c r="M160" s="36">
        <v>3.25</v>
      </c>
      <c r="N160" s="36">
        <v>5.5</v>
      </c>
      <c r="O160" s="36">
        <v>4.75</v>
      </c>
      <c r="P160" s="36">
        <v>3.75</v>
      </c>
      <c r="Q160" s="36">
        <v>2.75</v>
      </c>
      <c r="R160" s="37">
        <f t="shared" si="15"/>
        <v>4.4615384615384617</v>
      </c>
      <c r="S160" s="38">
        <f t="shared" si="16"/>
        <v>5.75</v>
      </c>
      <c r="T160" s="38">
        <f t="shared" si="17"/>
        <v>0</v>
      </c>
      <c r="U160" s="38">
        <f t="shared" si="18"/>
        <v>13</v>
      </c>
      <c r="V160" s="38">
        <f t="shared" si="19"/>
        <v>5</v>
      </c>
      <c r="W160" s="38">
        <f t="shared" si="20"/>
        <v>8</v>
      </c>
      <c r="X160" s="38" t="str">
        <f t="shared" si="21"/>
        <v/>
      </c>
      <c r="Y160" s="9"/>
      <c r="Z160" s="9"/>
      <c r="AA160" s="9"/>
    </row>
    <row r="161" spans="1:27" ht="15" x14ac:dyDescent="0.25">
      <c r="A161" s="25" t="s">
        <v>491</v>
      </c>
      <c r="B161" s="39" t="s">
        <v>402</v>
      </c>
      <c r="C161" s="25" t="s">
        <v>168</v>
      </c>
      <c r="D161" s="35" t="s">
        <v>65</v>
      </c>
      <c r="E161" s="36">
        <v>3.25</v>
      </c>
      <c r="F161" s="36">
        <v>3.5</v>
      </c>
      <c r="G161" s="36">
        <v>2.25</v>
      </c>
      <c r="H161" s="36">
        <v>4.25</v>
      </c>
      <c r="I161" s="36">
        <v>4.5</v>
      </c>
      <c r="J161" s="36">
        <v>5.75</v>
      </c>
      <c r="K161" s="36">
        <v>3.5</v>
      </c>
      <c r="L161" s="36">
        <v>6</v>
      </c>
      <c r="M161" s="36">
        <v>3.5</v>
      </c>
      <c r="N161" s="36">
        <v>3.75</v>
      </c>
      <c r="O161" s="36">
        <v>4.25</v>
      </c>
      <c r="P161" s="36">
        <v>5.75</v>
      </c>
      <c r="Q161" s="36">
        <v>5.5</v>
      </c>
      <c r="R161" s="37">
        <f t="shared" si="15"/>
        <v>4.2884615384615383</v>
      </c>
      <c r="S161" s="38">
        <f t="shared" si="16"/>
        <v>6</v>
      </c>
      <c r="T161" s="38">
        <f t="shared" si="17"/>
        <v>0</v>
      </c>
      <c r="U161" s="38">
        <f t="shared" si="18"/>
        <v>13</v>
      </c>
      <c r="V161" s="38">
        <f t="shared" si="19"/>
        <v>6</v>
      </c>
      <c r="W161" s="38">
        <f t="shared" si="20"/>
        <v>7</v>
      </c>
      <c r="X161" s="38" t="str">
        <f t="shared" si="21"/>
        <v/>
      </c>
      <c r="Y161" s="9"/>
      <c r="Z161" s="9"/>
      <c r="AA161" s="9"/>
    </row>
    <row r="162" spans="1:27" ht="15" x14ac:dyDescent="0.25">
      <c r="A162" s="25" t="s">
        <v>500</v>
      </c>
      <c r="B162" s="25" t="s">
        <v>192</v>
      </c>
      <c r="C162" s="25" t="s">
        <v>193</v>
      </c>
      <c r="D162" s="35" t="s">
        <v>65</v>
      </c>
      <c r="E162" s="36">
        <v>3</v>
      </c>
      <c r="F162" s="36">
        <v>3.75</v>
      </c>
      <c r="G162" s="36">
        <v>4</v>
      </c>
      <c r="H162" s="36">
        <v>3</v>
      </c>
      <c r="I162" s="36">
        <v>5.5</v>
      </c>
      <c r="J162" s="36">
        <v>5</v>
      </c>
      <c r="K162" s="36">
        <v>5.75</v>
      </c>
      <c r="L162" s="36">
        <v>5</v>
      </c>
      <c r="M162" s="36">
        <v>4.75</v>
      </c>
      <c r="N162" s="36">
        <v>5</v>
      </c>
      <c r="O162" s="36">
        <v>3</v>
      </c>
      <c r="P162" s="36">
        <v>5.75</v>
      </c>
      <c r="Q162" s="36">
        <v>5.75</v>
      </c>
      <c r="R162" s="37">
        <f t="shared" si="15"/>
        <v>4.5576923076923075</v>
      </c>
      <c r="S162" s="38">
        <f t="shared" si="16"/>
        <v>5.75</v>
      </c>
      <c r="T162" s="38">
        <f t="shared" si="17"/>
        <v>0</v>
      </c>
      <c r="U162" s="38">
        <f t="shared" si="18"/>
        <v>13</v>
      </c>
      <c r="V162" s="38">
        <f t="shared" si="19"/>
        <v>4</v>
      </c>
      <c r="W162" s="38">
        <f t="shared" si="20"/>
        <v>9</v>
      </c>
      <c r="X162" s="38" t="str">
        <f t="shared" si="21"/>
        <v/>
      </c>
      <c r="Y162" s="9"/>
      <c r="Z162" s="9"/>
      <c r="AA162" s="9"/>
    </row>
    <row r="163" spans="1:27" ht="15" x14ac:dyDescent="0.25">
      <c r="A163" s="25" t="s">
        <v>505</v>
      </c>
      <c r="B163" s="25" t="s">
        <v>194</v>
      </c>
      <c r="C163" s="25" t="s">
        <v>195</v>
      </c>
      <c r="D163" s="35" t="s">
        <v>65</v>
      </c>
      <c r="E163" s="36">
        <v>4</v>
      </c>
      <c r="F163" s="36">
        <v>3.75</v>
      </c>
      <c r="G163" s="36">
        <v>5</v>
      </c>
      <c r="H163" s="36">
        <v>3.75</v>
      </c>
      <c r="I163" s="36">
        <v>5.75</v>
      </c>
      <c r="J163" s="36">
        <v>3</v>
      </c>
      <c r="K163" s="36">
        <v>5.5</v>
      </c>
      <c r="L163" s="36">
        <v>5.25</v>
      </c>
      <c r="M163" s="36">
        <v>4.75</v>
      </c>
      <c r="N163" s="36">
        <v>4.75</v>
      </c>
      <c r="O163" s="36">
        <v>3.75</v>
      </c>
      <c r="P163" s="36">
        <v>4.75</v>
      </c>
      <c r="Q163" s="36">
        <v>5.25</v>
      </c>
      <c r="R163" s="37">
        <f t="shared" si="15"/>
        <v>4.5576923076923075</v>
      </c>
      <c r="S163" s="38">
        <f t="shared" si="16"/>
        <v>5.75</v>
      </c>
      <c r="T163" s="38">
        <f t="shared" si="17"/>
        <v>0</v>
      </c>
      <c r="U163" s="38">
        <f t="shared" si="18"/>
        <v>13</v>
      </c>
      <c r="V163" s="38">
        <f t="shared" si="19"/>
        <v>4</v>
      </c>
      <c r="W163" s="38">
        <f t="shared" si="20"/>
        <v>9</v>
      </c>
      <c r="X163" s="38" t="str">
        <f t="shared" si="21"/>
        <v/>
      </c>
      <c r="Y163" s="9"/>
      <c r="Z163" s="9"/>
      <c r="AA163" s="9"/>
    </row>
    <row r="164" spans="1:27" ht="15" x14ac:dyDescent="0.25">
      <c r="A164" s="25" t="s">
        <v>503</v>
      </c>
      <c r="B164" s="25" t="s">
        <v>198</v>
      </c>
      <c r="C164" s="25" t="s">
        <v>94</v>
      </c>
      <c r="D164" s="35" t="s">
        <v>65</v>
      </c>
      <c r="E164" s="36">
        <v>3.75</v>
      </c>
      <c r="F164" s="36">
        <v>5.25</v>
      </c>
      <c r="G164" s="36">
        <v>2</v>
      </c>
      <c r="H164" s="36">
        <v>3.5</v>
      </c>
      <c r="I164" s="36">
        <v>3.5</v>
      </c>
      <c r="J164" s="36">
        <v>5</v>
      </c>
      <c r="K164" s="36">
        <v>5.75</v>
      </c>
      <c r="L164" s="36">
        <v>5.75</v>
      </c>
      <c r="M164" s="36">
        <v>4</v>
      </c>
      <c r="N164" s="36">
        <v>3.75</v>
      </c>
      <c r="O164" s="36">
        <v>3.5</v>
      </c>
      <c r="P164" s="36">
        <v>3.75</v>
      </c>
      <c r="Q164" s="36">
        <v>4.5</v>
      </c>
      <c r="R164" s="37">
        <f t="shared" si="15"/>
        <v>4.1538461538461542</v>
      </c>
      <c r="S164" s="38">
        <f t="shared" si="16"/>
        <v>5.75</v>
      </c>
      <c r="T164" s="38">
        <f t="shared" si="17"/>
        <v>0</v>
      </c>
      <c r="U164" s="38">
        <f t="shared" si="18"/>
        <v>13</v>
      </c>
      <c r="V164" s="38">
        <f t="shared" si="19"/>
        <v>7</v>
      </c>
      <c r="W164" s="38">
        <f t="shared" si="20"/>
        <v>6</v>
      </c>
      <c r="X164" s="38" t="str">
        <f t="shared" si="21"/>
        <v/>
      </c>
      <c r="Y164" s="9"/>
      <c r="Z164" s="9"/>
      <c r="AA164" s="9"/>
    </row>
    <row r="165" spans="1:27" ht="15" x14ac:dyDescent="0.25">
      <c r="A165" s="25" t="s">
        <v>506</v>
      </c>
      <c r="B165" s="25" t="s">
        <v>196</v>
      </c>
      <c r="C165" s="25" t="s">
        <v>197</v>
      </c>
      <c r="D165" s="35" t="s">
        <v>64</v>
      </c>
      <c r="E165" s="36">
        <v>3</v>
      </c>
      <c r="F165" s="36">
        <v>4.75</v>
      </c>
      <c r="G165" s="36">
        <v>3.75</v>
      </c>
      <c r="H165" s="36">
        <v>5.25</v>
      </c>
      <c r="I165" s="36">
        <v>4.75</v>
      </c>
      <c r="J165" s="36">
        <v>3.75</v>
      </c>
      <c r="K165" s="36">
        <v>3.75</v>
      </c>
      <c r="L165" s="36">
        <v>3.5</v>
      </c>
      <c r="M165" s="36">
        <v>6</v>
      </c>
      <c r="N165" s="36">
        <v>5</v>
      </c>
      <c r="O165" s="36">
        <v>5.25</v>
      </c>
      <c r="P165" s="36">
        <v>4.25</v>
      </c>
      <c r="Q165" s="36">
        <v>5.75</v>
      </c>
      <c r="R165" s="37">
        <f t="shared" si="15"/>
        <v>4.5192307692307692</v>
      </c>
      <c r="S165" s="38">
        <f t="shared" si="16"/>
        <v>6</v>
      </c>
      <c r="T165" s="38">
        <f t="shared" si="17"/>
        <v>0</v>
      </c>
      <c r="U165" s="38">
        <f t="shared" si="18"/>
        <v>13</v>
      </c>
      <c r="V165" s="38">
        <f t="shared" si="19"/>
        <v>5</v>
      </c>
      <c r="W165" s="38">
        <f t="shared" si="20"/>
        <v>8</v>
      </c>
      <c r="X165" s="38" t="str">
        <f t="shared" si="21"/>
        <v/>
      </c>
      <c r="Y165" s="9"/>
      <c r="Z165" s="9"/>
      <c r="AA165" s="9"/>
    </row>
    <row r="166" spans="1:27" ht="15" x14ac:dyDescent="0.25">
      <c r="A166" s="25" t="s">
        <v>502</v>
      </c>
      <c r="B166" s="25" t="s">
        <v>56</v>
      </c>
      <c r="C166" s="25" t="s">
        <v>29</v>
      </c>
      <c r="D166" s="35" t="s">
        <v>65</v>
      </c>
      <c r="E166" s="36">
        <v>4.75</v>
      </c>
      <c r="F166" s="36">
        <v>4.75</v>
      </c>
      <c r="G166" s="36">
        <v>2.5</v>
      </c>
      <c r="H166" s="36">
        <v>4.75</v>
      </c>
      <c r="I166" s="36">
        <v>5.5</v>
      </c>
      <c r="J166" s="36">
        <v>4.25</v>
      </c>
      <c r="K166" s="36">
        <v>4.25</v>
      </c>
      <c r="L166" s="36">
        <v>4.75</v>
      </c>
      <c r="M166" s="36">
        <v>4.75</v>
      </c>
      <c r="N166" s="36">
        <v>5</v>
      </c>
      <c r="O166" s="36">
        <v>5.75</v>
      </c>
      <c r="P166" s="36">
        <v>5.75</v>
      </c>
      <c r="Q166" s="36">
        <v>6</v>
      </c>
      <c r="R166" s="37">
        <f t="shared" si="15"/>
        <v>4.8269230769230766</v>
      </c>
      <c r="S166" s="38">
        <f t="shared" si="16"/>
        <v>6</v>
      </c>
      <c r="T166" s="38">
        <f t="shared" si="17"/>
        <v>0</v>
      </c>
      <c r="U166" s="38">
        <f t="shared" si="18"/>
        <v>13</v>
      </c>
      <c r="V166" s="38">
        <f t="shared" si="19"/>
        <v>1</v>
      </c>
      <c r="W166" s="38">
        <f t="shared" si="20"/>
        <v>12</v>
      </c>
      <c r="X166" s="38" t="str">
        <f t="shared" si="21"/>
        <v>ja</v>
      </c>
      <c r="Y166" s="9"/>
      <c r="Z166" s="9"/>
      <c r="AA166" s="9"/>
    </row>
    <row r="167" spans="1:27" ht="15" x14ac:dyDescent="0.25">
      <c r="A167" s="25" t="s">
        <v>492</v>
      </c>
      <c r="B167" s="25" t="s">
        <v>199</v>
      </c>
      <c r="C167" s="25" t="s">
        <v>92</v>
      </c>
      <c r="D167" s="35" t="s">
        <v>64</v>
      </c>
      <c r="E167" s="36">
        <v>4</v>
      </c>
      <c r="F167" s="36">
        <v>4</v>
      </c>
      <c r="G167" s="36">
        <v>4.25</v>
      </c>
      <c r="H167" s="36">
        <v>4.75</v>
      </c>
      <c r="I167" s="36">
        <v>5.75</v>
      </c>
      <c r="J167" s="36">
        <v>4.75</v>
      </c>
      <c r="K167" s="36">
        <v>4.25</v>
      </c>
      <c r="L167" s="36">
        <v>3.25</v>
      </c>
      <c r="M167" s="36">
        <v>5.25</v>
      </c>
      <c r="N167" s="36">
        <v>5.25</v>
      </c>
      <c r="O167" s="36">
        <v>4.75</v>
      </c>
      <c r="P167" s="36">
        <v>3.75</v>
      </c>
      <c r="Q167" s="36">
        <v>5.25</v>
      </c>
      <c r="R167" s="37">
        <f t="shared" si="15"/>
        <v>4.5576923076923075</v>
      </c>
      <c r="S167" s="38">
        <f t="shared" si="16"/>
        <v>5.75</v>
      </c>
      <c r="T167" s="38">
        <f t="shared" si="17"/>
        <v>0</v>
      </c>
      <c r="U167" s="38">
        <f t="shared" si="18"/>
        <v>13</v>
      </c>
      <c r="V167" s="38">
        <f t="shared" si="19"/>
        <v>2</v>
      </c>
      <c r="W167" s="38">
        <f t="shared" si="20"/>
        <v>11</v>
      </c>
      <c r="X167" s="38" t="str">
        <f t="shared" si="21"/>
        <v>ja</v>
      </c>
      <c r="Y167" s="9"/>
      <c r="Z167" s="9"/>
      <c r="AA167" s="9"/>
    </row>
    <row r="168" spans="1:27" ht="15" x14ac:dyDescent="0.25">
      <c r="A168" s="25" t="s">
        <v>493</v>
      </c>
      <c r="B168" s="25" t="s">
        <v>57</v>
      </c>
      <c r="C168" s="25" t="s">
        <v>30</v>
      </c>
      <c r="D168" s="35" t="s">
        <v>64</v>
      </c>
      <c r="E168" s="36">
        <v>5</v>
      </c>
      <c r="F168" s="36">
        <v>5.5</v>
      </c>
      <c r="G168" s="36">
        <v>3.5</v>
      </c>
      <c r="H168" s="36">
        <v>4.5</v>
      </c>
      <c r="I168" s="36">
        <v>3.5</v>
      </c>
      <c r="J168" s="36">
        <v>4.25</v>
      </c>
      <c r="K168" s="36">
        <v>2.5</v>
      </c>
      <c r="L168" s="36">
        <v>3.75</v>
      </c>
      <c r="M168" s="36">
        <v>5</v>
      </c>
      <c r="N168" s="36">
        <v>3</v>
      </c>
      <c r="O168" s="36">
        <v>5</v>
      </c>
      <c r="P168" s="36">
        <v>4.75</v>
      </c>
      <c r="Q168" s="36">
        <v>4.5</v>
      </c>
      <c r="R168" s="37">
        <f t="shared" si="15"/>
        <v>4.2115384615384617</v>
      </c>
      <c r="S168" s="38">
        <f t="shared" si="16"/>
        <v>5.5</v>
      </c>
      <c r="T168" s="38">
        <f t="shared" si="17"/>
        <v>0</v>
      </c>
      <c r="U168" s="38">
        <f t="shared" si="18"/>
        <v>13</v>
      </c>
      <c r="V168" s="38">
        <f t="shared" si="19"/>
        <v>5</v>
      </c>
      <c r="W168" s="38">
        <f t="shared" si="20"/>
        <v>8</v>
      </c>
      <c r="X168" s="38" t="str">
        <f t="shared" si="21"/>
        <v/>
      </c>
      <c r="Y168" s="9"/>
      <c r="Z168" s="9"/>
      <c r="AA168" s="9"/>
    </row>
    <row r="169" spans="1:27" ht="15" x14ac:dyDescent="0.25">
      <c r="A169" s="25" t="s">
        <v>501</v>
      </c>
      <c r="B169" s="25" t="s">
        <v>200</v>
      </c>
      <c r="C169" s="25" t="s">
        <v>201</v>
      </c>
      <c r="D169" s="35" t="s">
        <v>65</v>
      </c>
      <c r="E169" s="36">
        <v>5.25</v>
      </c>
      <c r="F169" s="36">
        <v>5</v>
      </c>
      <c r="G169" s="36">
        <v>2</v>
      </c>
      <c r="H169" s="36">
        <v>5.5</v>
      </c>
      <c r="I169" s="36">
        <v>3.25</v>
      </c>
      <c r="J169" s="36">
        <v>4.75</v>
      </c>
      <c r="K169" s="36">
        <v>4.5</v>
      </c>
      <c r="L169" s="36">
        <v>3.25</v>
      </c>
      <c r="M169" s="36">
        <v>6</v>
      </c>
      <c r="N169" s="36">
        <v>4</v>
      </c>
      <c r="O169" s="36">
        <v>5.5</v>
      </c>
      <c r="P169" s="36">
        <v>4</v>
      </c>
      <c r="Q169" s="36">
        <v>4</v>
      </c>
      <c r="R169" s="37">
        <f t="shared" si="15"/>
        <v>4.384615384615385</v>
      </c>
      <c r="S169" s="38">
        <f t="shared" si="16"/>
        <v>6</v>
      </c>
      <c r="T169" s="38">
        <f t="shared" si="17"/>
        <v>0</v>
      </c>
      <c r="U169" s="38">
        <f t="shared" si="18"/>
        <v>13</v>
      </c>
      <c r="V169" s="38">
        <f t="shared" si="19"/>
        <v>3</v>
      </c>
      <c r="W169" s="38">
        <f t="shared" si="20"/>
        <v>10</v>
      </c>
      <c r="X169" s="38" t="str">
        <f t="shared" si="21"/>
        <v>ja</v>
      </c>
      <c r="Y169" s="9"/>
      <c r="Z169" s="9"/>
      <c r="AA169" s="9"/>
    </row>
    <row r="170" spans="1:27" ht="15" x14ac:dyDescent="0.25">
      <c r="A170" s="25" t="s">
        <v>493</v>
      </c>
      <c r="B170" s="25" t="s">
        <v>203</v>
      </c>
      <c r="C170" s="25" t="s">
        <v>204</v>
      </c>
      <c r="D170" s="35" t="s">
        <v>65</v>
      </c>
      <c r="E170" s="36">
        <v>5.5</v>
      </c>
      <c r="F170" s="36">
        <v>4.25</v>
      </c>
      <c r="G170" s="36">
        <v>3.75</v>
      </c>
      <c r="H170" s="36">
        <v>4.25</v>
      </c>
      <c r="I170" s="36">
        <v>3.5</v>
      </c>
      <c r="J170" s="36">
        <v>6</v>
      </c>
      <c r="K170" s="36">
        <v>3</v>
      </c>
      <c r="L170" s="36">
        <v>5.5</v>
      </c>
      <c r="M170" s="36">
        <v>6</v>
      </c>
      <c r="N170" s="36">
        <v>5.5</v>
      </c>
      <c r="O170" s="36">
        <v>4.25</v>
      </c>
      <c r="P170" s="36">
        <v>5.75</v>
      </c>
      <c r="Q170" s="36">
        <v>5.75</v>
      </c>
      <c r="R170" s="37">
        <f t="shared" si="15"/>
        <v>4.8461538461538458</v>
      </c>
      <c r="S170" s="38">
        <f t="shared" si="16"/>
        <v>6</v>
      </c>
      <c r="T170" s="38">
        <f t="shared" si="17"/>
        <v>0</v>
      </c>
      <c r="U170" s="38">
        <f t="shared" si="18"/>
        <v>13</v>
      </c>
      <c r="V170" s="38">
        <f t="shared" si="19"/>
        <v>3</v>
      </c>
      <c r="W170" s="38">
        <f t="shared" si="20"/>
        <v>10</v>
      </c>
      <c r="X170" s="38" t="str">
        <f t="shared" si="21"/>
        <v/>
      </c>
      <c r="Y170" s="9"/>
      <c r="Z170" s="9"/>
      <c r="AA170" s="9"/>
    </row>
    <row r="171" spans="1:27" ht="15" x14ac:dyDescent="0.25">
      <c r="A171" s="25" t="s">
        <v>492</v>
      </c>
      <c r="B171" s="39" t="s">
        <v>202</v>
      </c>
      <c r="C171" s="25" t="s">
        <v>360</v>
      </c>
      <c r="D171" s="35" t="s">
        <v>65</v>
      </c>
      <c r="E171" s="36">
        <v>3.5</v>
      </c>
      <c r="F171" s="36">
        <v>3.5</v>
      </c>
      <c r="G171" s="36">
        <v>5.5</v>
      </c>
      <c r="H171" s="36">
        <v>5.5</v>
      </c>
      <c r="I171" s="36">
        <v>4</v>
      </c>
      <c r="J171" s="36">
        <v>3.25</v>
      </c>
      <c r="K171" s="36">
        <v>3.25</v>
      </c>
      <c r="L171" s="36">
        <v>4.75</v>
      </c>
      <c r="M171" s="36">
        <v>4</v>
      </c>
      <c r="N171" s="36">
        <v>4.5</v>
      </c>
      <c r="O171" s="36">
        <v>5.5</v>
      </c>
      <c r="P171" s="36">
        <v>4.25</v>
      </c>
      <c r="Q171" s="36">
        <v>5.5</v>
      </c>
      <c r="R171" s="37">
        <f t="shared" si="15"/>
        <v>4.384615384615385</v>
      </c>
      <c r="S171" s="38">
        <f t="shared" si="16"/>
        <v>5.5</v>
      </c>
      <c r="T171" s="38">
        <f t="shared" si="17"/>
        <v>0</v>
      </c>
      <c r="U171" s="38">
        <f t="shared" si="18"/>
        <v>13</v>
      </c>
      <c r="V171" s="38">
        <f t="shared" si="19"/>
        <v>4</v>
      </c>
      <c r="W171" s="38">
        <f t="shared" si="20"/>
        <v>9</v>
      </c>
      <c r="X171" s="38" t="str">
        <f t="shared" si="21"/>
        <v/>
      </c>
      <c r="Y171" s="9"/>
      <c r="Z171" s="9"/>
      <c r="AA171" s="9"/>
    </row>
    <row r="172" spans="1:27" ht="15" x14ac:dyDescent="0.25">
      <c r="A172" s="25" t="s">
        <v>493</v>
      </c>
      <c r="B172" s="25" t="s">
        <v>202</v>
      </c>
      <c r="C172" s="25" t="s">
        <v>176</v>
      </c>
      <c r="D172" s="35" t="s">
        <v>64</v>
      </c>
      <c r="E172" s="36">
        <v>4</v>
      </c>
      <c r="F172" s="36">
        <v>4</v>
      </c>
      <c r="G172" s="36">
        <v>4</v>
      </c>
      <c r="H172" s="36">
        <v>3.75</v>
      </c>
      <c r="I172" s="36">
        <v>4</v>
      </c>
      <c r="J172" s="36">
        <v>5.75</v>
      </c>
      <c r="K172" s="36">
        <v>3.5</v>
      </c>
      <c r="L172" s="36">
        <v>5.5</v>
      </c>
      <c r="M172" s="36">
        <v>5</v>
      </c>
      <c r="N172" s="36">
        <v>4</v>
      </c>
      <c r="O172" s="36">
        <v>3.75</v>
      </c>
      <c r="P172" s="36">
        <v>4</v>
      </c>
      <c r="Q172" s="36">
        <v>4.5</v>
      </c>
      <c r="R172" s="37">
        <f t="shared" si="15"/>
        <v>4.2884615384615383</v>
      </c>
      <c r="S172" s="38">
        <f t="shared" si="16"/>
        <v>5.75</v>
      </c>
      <c r="T172" s="38">
        <f t="shared" si="17"/>
        <v>0</v>
      </c>
      <c r="U172" s="38">
        <f t="shared" si="18"/>
        <v>13</v>
      </c>
      <c r="V172" s="38">
        <f t="shared" si="19"/>
        <v>3</v>
      </c>
      <c r="W172" s="38">
        <f t="shared" si="20"/>
        <v>10</v>
      </c>
      <c r="X172" s="38" t="str">
        <f t="shared" si="21"/>
        <v/>
      </c>
      <c r="Y172" s="9"/>
      <c r="Z172" s="9"/>
      <c r="AA172" s="9"/>
    </row>
    <row r="173" spans="1:27" ht="15" x14ac:dyDescent="0.25">
      <c r="A173" s="25" t="s">
        <v>493</v>
      </c>
      <c r="B173" s="39" t="s">
        <v>403</v>
      </c>
      <c r="C173" s="25" t="s">
        <v>220</v>
      </c>
      <c r="D173" s="35" t="s">
        <v>65</v>
      </c>
      <c r="E173" s="36">
        <v>3.5</v>
      </c>
      <c r="F173" s="36">
        <v>3.5</v>
      </c>
      <c r="G173" s="36">
        <v>2.75</v>
      </c>
      <c r="H173" s="36">
        <v>3</v>
      </c>
      <c r="I173" s="36">
        <v>4.75</v>
      </c>
      <c r="J173" s="36">
        <v>5.75</v>
      </c>
      <c r="K173" s="36">
        <v>5.75</v>
      </c>
      <c r="L173" s="36">
        <v>4.75</v>
      </c>
      <c r="M173" s="36">
        <v>4.25</v>
      </c>
      <c r="N173" s="36">
        <v>4</v>
      </c>
      <c r="O173" s="36">
        <v>3</v>
      </c>
      <c r="P173" s="36">
        <v>5.75</v>
      </c>
      <c r="Q173" s="36">
        <v>4.75</v>
      </c>
      <c r="R173" s="37">
        <f t="shared" si="15"/>
        <v>4.2692307692307692</v>
      </c>
      <c r="S173" s="38">
        <f t="shared" si="16"/>
        <v>5.75</v>
      </c>
      <c r="T173" s="38">
        <f t="shared" si="17"/>
        <v>0</v>
      </c>
      <c r="U173" s="38">
        <f t="shared" si="18"/>
        <v>13</v>
      </c>
      <c r="V173" s="38">
        <f t="shared" si="19"/>
        <v>5</v>
      </c>
      <c r="W173" s="38">
        <f t="shared" si="20"/>
        <v>8</v>
      </c>
      <c r="X173" s="38" t="str">
        <f t="shared" si="21"/>
        <v/>
      </c>
      <c r="Y173" s="9"/>
      <c r="Z173" s="9"/>
      <c r="AA173" s="9"/>
    </row>
    <row r="174" spans="1:27" ht="15" x14ac:dyDescent="0.25">
      <c r="A174" s="25" t="s">
        <v>494</v>
      </c>
      <c r="B174" s="39" t="s">
        <v>404</v>
      </c>
      <c r="C174" s="25" t="s">
        <v>233</v>
      </c>
      <c r="D174" s="35" t="s">
        <v>65</v>
      </c>
      <c r="E174" s="36">
        <v>3.75</v>
      </c>
      <c r="F174" s="36">
        <v>3.5</v>
      </c>
      <c r="G174" s="36">
        <v>2.75</v>
      </c>
      <c r="H174" s="36">
        <v>5.75</v>
      </c>
      <c r="I174" s="36">
        <v>4</v>
      </c>
      <c r="J174" s="36">
        <v>4.25</v>
      </c>
      <c r="K174" s="36">
        <v>4.5</v>
      </c>
      <c r="L174" s="36">
        <v>5</v>
      </c>
      <c r="M174" s="36">
        <v>5.25</v>
      </c>
      <c r="N174" s="36">
        <v>4.25</v>
      </c>
      <c r="O174" s="36">
        <v>5.75</v>
      </c>
      <c r="P174" s="36">
        <v>5</v>
      </c>
      <c r="Q174" s="36">
        <v>4</v>
      </c>
      <c r="R174" s="37">
        <f t="shared" si="15"/>
        <v>4.4423076923076925</v>
      </c>
      <c r="S174" s="38">
        <f t="shared" si="16"/>
        <v>5.75</v>
      </c>
      <c r="T174" s="38">
        <f t="shared" si="17"/>
        <v>0</v>
      </c>
      <c r="U174" s="38">
        <f t="shared" si="18"/>
        <v>13</v>
      </c>
      <c r="V174" s="38">
        <f t="shared" si="19"/>
        <v>3</v>
      </c>
      <c r="W174" s="38">
        <f t="shared" si="20"/>
        <v>10</v>
      </c>
      <c r="X174" s="38" t="str">
        <f t="shared" si="21"/>
        <v/>
      </c>
      <c r="Y174" s="9"/>
      <c r="Z174" s="9"/>
      <c r="AA174" s="9"/>
    </row>
    <row r="175" spans="1:27" ht="15" x14ac:dyDescent="0.25">
      <c r="A175" s="25" t="s">
        <v>495</v>
      </c>
      <c r="B175" s="39" t="s">
        <v>405</v>
      </c>
      <c r="C175" s="25" t="s">
        <v>406</v>
      </c>
      <c r="D175" s="35" t="s">
        <v>65</v>
      </c>
      <c r="E175" s="36">
        <v>3.75</v>
      </c>
      <c r="F175" s="36">
        <v>3.5</v>
      </c>
      <c r="G175" s="36">
        <v>2.25</v>
      </c>
      <c r="H175" s="36">
        <v>5.75</v>
      </c>
      <c r="I175" s="36">
        <v>3.5</v>
      </c>
      <c r="J175" s="36">
        <v>5.5</v>
      </c>
      <c r="K175" s="36">
        <v>3</v>
      </c>
      <c r="L175" s="36">
        <v>5.75</v>
      </c>
      <c r="M175" s="36">
        <v>3.25</v>
      </c>
      <c r="N175" s="36">
        <v>5.5</v>
      </c>
      <c r="O175" s="36">
        <v>5.75</v>
      </c>
      <c r="P175" s="36">
        <v>3.75</v>
      </c>
      <c r="Q175" s="36">
        <v>6</v>
      </c>
      <c r="R175" s="37">
        <f t="shared" si="15"/>
        <v>4.4038461538461542</v>
      </c>
      <c r="S175" s="38">
        <f t="shared" si="16"/>
        <v>6</v>
      </c>
      <c r="T175" s="38">
        <f t="shared" si="17"/>
        <v>0</v>
      </c>
      <c r="U175" s="38">
        <f t="shared" si="18"/>
        <v>13</v>
      </c>
      <c r="V175" s="38">
        <f t="shared" si="19"/>
        <v>7</v>
      </c>
      <c r="W175" s="38">
        <f t="shared" si="20"/>
        <v>6</v>
      </c>
      <c r="X175" s="38" t="str">
        <f t="shared" si="21"/>
        <v/>
      </c>
      <c r="Y175" s="9"/>
      <c r="Z175" s="9"/>
      <c r="AA175" s="9"/>
    </row>
    <row r="176" spans="1:27" ht="15" x14ac:dyDescent="0.25">
      <c r="A176" s="25" t="s">
        <v>496</v>
      </c>
      <c r="B176" s="39" t="s">
        <v>407</v>
      </c>
      <c r="C176" s="25" t="s">
        <v>328</v>
      </c>
      <c r="D176" s="35" t="s">
        <v>65</v>
      </c>
      <c r="E176" s="36">
        <v>3.25</v>
      </c>
      <c r="F176" s="36">
        <v>3.25</v>
      </c>
      <c r="G176" s="36">
        <v>3</v>
      </c>
      <c r="H176" s="36">
        <v>3.5</v>
      </c>
      <c r="I176" s="36">
        <v>4.75</v>
      </c>
      <c r="J176" s="36">
        <v>3.25</v>
      </c>
      <c r="K176" s="36">
        <v>4.75</v>
      </c>
      <c r="L176" s="36">
        <v>5.5</v>
      </c>
      <c r="M176" s="36">
        <v>5.5</v>
      </c>
      <c r="N176" s="36">
        <v>3.75</v>
      </c>
      <c r="O176" s="36">
        <v>3.5</v>
      </c>
      <c r="P176" s="36">
        <v>5.75</v>
      </c>
      <c r="Q176" s="36">
        <v>5.5</v>
      </c>
      <c r="R176" s="37">
        <f t="shared" si="15"/>
        <v>4.25</v>
      </c>
      <c r="S176" s="38">
        <f t="shared" si="16"/>
        <v>5.75</v>
      </c>
      <c r="T176" s="38">
        <f t="shared" si="17"/>
        <v>0</v>
      </c>
      <c r="U176" s="38">
        <f t="shared" si="18"/>
        <v>13</v>
      </c>
      <c r="V176" s="38">
        <f t="shared" si="19"/>
        <v>7</v>
      </c>
      <c r="W176" s="38">
        <f t="shared" si="20"/>
        <v>6</v>
      </c>
      <c r="X176" s="38" t="str">
        <f t="shared" si="21"/>
        <v/>
      </c>
      <c r="Y176" s="9"/>
      <c r="Z176" s="9"/>
      <c r="AA176" s="9"/>
    </row>
    <row r="177" spans="1:27" ht="15" x14ac:dyDescent="0.25">
      <c r="A177" s="25" t="s">
        <v>497</v>
      </c>
      <c r="B177" s="39" t="s">
        <v>408</v>
      </c>
      <c r="C177" s="25" t="s">
        <v>409</v>
      </c>
      <c r="D177" s="35" t="s">
        <v>65</v>
      </c>
      <c r="E177" s="36">
        <v>3.25</v>
      </c>
      <c r="F177" s="36">
        <v>3.25</v>
      </c>
      <c r="G177" s="36">
        <v>4.25</v>
      </c>
      <c r="H177" s="36">
        <v>3.25</v>
      </c>
      <c r="I177" s="36">
        <v>4.25</v>
      </c>
      <c r="J177" s="36">
        <v>6</v>
      </c>
      <c r="K177" s="36">
        <v>5.5</v>
      </c>
      <c r="L177" s="36">
        <v>5.75</v>
      </c>
      <c r="M177" s="36">
        <v>5.5</v>
      </c>
      <c r="N177" s="36">
        <v>4</v>
      </c>
      <c r="O177" s="36">
        <v>3.25</v>
      </c>
      <c r="P177" s="36">
        <v>4.75</v>
      </c>
      <c r="Q177" s="36">
        <v>4.25</v>
      </c>
      <c r="R177" s="37">
        <f t="shared" si="15"/>
        <v>4.4038461538461542</v>
      </c>
      <c r="S177" s="38">
        <f t="shared" si="16"/>
        <v>6</v>
      </c>
      <c r="T177" s="38">
        <f t="shared" si="17"/>
        <v>0</v>
      </c>
      <c r="U177" s="38">
        <f t="shared" si="18"/>
        <v>13</v>
      </c>
      <c r="V177" s="38">
        <f t="shared" si="19"/>
        <v>4</v>
      </c>
      <c r="W177" s="38">
        <f t="shared" si="20"/>
        <v>9</v>
      </c>
      <c r="X177" s="38" t="str">
        <f t="shared" si="21"/>
        <v/>
      </c>
      <c r="Y177" s="9"/>
      <c r="Z177" s="9"/>
      <c r="AA177" s="9"/>
    </row>
    <row r="178" spans="1:27" ht="15" x14ac:dyDescent="0.25">
      <c r="A178" s="25" t="s">
        <v>506</v>
      </c>
      <c r="B178" s="25" t="s">
        <v>205</v>
      </c>
      <c r="C178" s="25" t="s">
        <v>23</v>
      </c>
      <c r="D178" s="35" t="s">
        <v>64</v>
      </c>
      <c r="E178" s="36">
        <v>5.25</v>
      </c>
      <c r="F178" s="36">
        <v>4</v>
      </c>
      <c r="G178" s="36">
        <v>3.75</v>
      </c>
      <c r="H178" s="36">
        <v>3</v>
      </c>
      <c r="I178" s="36">
        <v>5.5</v>
      </c>
      <c r="J178" s="36">
        <v>5.75</v>
      </c>
      <c r="K178" s="36">
        <v>5.75</v>
      </c>
      <c r="L178" s="36">
        <v>4.75</v>
      </c>
      <c r="M178" s="36">
        <v>3.25</v>
      </c>
      <c r="N178" s="36">
        <v>4.75</v>
      </c>
      <c r="O178" s="36">
        <v>3</v>
      </c>
      <c r="P178" s="36">
        <v>5.75</v>
      </c>
      <c r="Q178" s="36">
        <v>5</v>
      </c>
      <c r="R178" s="37">
        <f t="shared" si="15"/>
        <v>4.5769230769230766</v>
      </c>
      <c r="S178" s="38">
        <f t="shared" si="16"/>
        <v>5.75</v>
      </c>
      <c r="T178" s="38">
        <f t="shared" si="17"/>
        <v>0</v>
      </c>
      <c r="U178" s="38">
        <f t="shared" si="18"/>
        <v>13</v>
      </c>
      <c r="V178" s="38">
        <f t="shared" si="19"/>
        <v>4</v>
      </c>
      <c r="W178" s="38">
        <f t="shared" si="20"/>
        <v>9</v>
      </c>
      <c r="X178" s="38" t="str">
        <f t="shared" si="21"/>
        <v>ja</v>
      </c>
      <c r="Y178" s="9"/>
      <c r="Z178" s="9"/>
      <c r="AA178" s="9"/>
    </row>
    <row r="179" spans="1:27" ht="15" x14ac:dyDescent="0.25">
      <c r="A179" s="25" t="s">
        <v>495</v>
      </c>
      <c r="B179" s="25" t="s">
        <v>206</v>
      </c>
      <c r="C179" s="25" t="s">
        <v>207</v>
      </c>
      <c r="D179" s="35" t="s">
        <v>65</v>
      </c>
      <c r="E179" s="36">
        <v>5.25</v>
      </c>
      <c r="F179" s="36">
        <v>3.25</v>
      </c>
      <c r="G179" s="36">
        <v>6</v>
      </c>
      <c r="H179" s="36">
        <v>3.75</v>
      </c>
      <c r="I179" s="36">
        <v>4</v>
      </c>
      <c r="J179" s="36">
        <v>4.25</v>
      </c>
      <c r="K179" s="36">
        <v>3.5</v>
      </c>
      <c r="L179" s="36">
        <v>3.5</v>
      </c>
      <c r="M179" s="36">
        <v>3.75</v>
      </c>
      <c r="N179" s="36">
        <v>5.75</v>
      </c>
      <c r="O179" s="36">
        <v>3.75</v>
      </c>
      <c r="P179" s="36">
        <v>4.25</v>
      </c>
      <c r="Q179" s="36">
        <v>4.25</v>
      </c>
      <c r="R179" s="37">
        <f t="shared" si="15"/>
        <v>4.25</v>
      </c>
      <c r="S179" s="38">
        <f t="shared" si="16"/>
        <v>6</v>
      </c>
      <c r="T179" s="38">
        <f t="shared" si="17"/>
        <v>0</v>
      </c>
      <c r="U179" s="38">
        <f t="shared" si="18"/>
        <v>13</v>
      </c>
      <c r="V179" s="38">
        <f t="shared" si="19"/>
        <v>6</v>
      </c>
      <c r="W179" s="38">
        <f t="shared" si="20"/>
        <v>7</v>
      </c>
      <c r="X179" s="38" t="str">
        <f t="shared" si="21"/>
        <v/>
      </c>
      <c r="Y179" s="9"/>
      <c r="Z179" s="9"/>
      <c r="AA179" s="9"/>
    </row>
    <row r="180" spans="1:27" ht="15" x14ac:dyDescent="0.25">
      <c r="A180" s="25" t="s">
        <v>501</v>
      </c>
      <c r="B180" s="25" t="s">
        <v>208</v>
      </c>
      <c r="C180" s="25" t="s">
        <v>209</v>
      </c>
      <c r="D180" s="35" t="s">
        <v>65</v>
      </c>
      <c r="E180" s="36">
        <v>5</v>
      </c>
      <c r="F180" s="36">
        <v>4</v>
      </c>
      <c r="G180" s="36">
        <v>2.5</v>
      </c>
      <c r="H180" s="36">
        <v>4.5</v>
      </c>
      <c r="I180" s="36">
        <v>4</v>
      </c>
      <c r="J180" s="36">
        <v>5</v>
      </c>
      <c r="K180" s="36">
        <v>3</v>
      </c>
      <c r="L180" s="36">
        <v>5.5</v>
      </c>
      <c r="M180" s="36">
        <v>4.5</v>
      </c>
      <c r="N180" s="36">
        <v>5.75</v>
      </c>
      <c r="O180" s="36">
        <v>4.5</v>
      </c>
      <c r="P180" s="36">
        <v>5.25</v>
      </c>
      <c r="Q180" s="36">
        <v>5</v>
      </c>
      <c r="R180" s="37">
        <f t="shared" si="15"/>
        <v>4.5</v>
      </c>
      <c r="S180" s="38">
        <f t="shared" si="16"/>
        <v>5.75</v>
      </c>
      <c r="T180" s="38">
        <f t="shared" si="17"/>
        <v>0</v>
      </c>
      <c r="U180" s="38">
        <f t="shared" si="18"/>
        <v>13</v>
      </c>
      <c r="V180" s="38">
        <f t="shared" si="19"/>
        <v>2</v>
      </c>
      <c r="W180" s="38">
        <f t="shared" si="20"/>
        <v>11</v>
      </c>
      <c r="X180" s="38" t="str">
        <f t="shared" si="21"/>
        <v/>
      </c>
      <c r="Y180" s="9"/>
      <c r="Z180" s="9"/>
      <c r="AA180" s="9"/>
    </row>
    <row r="181" spans="1:27" ht="15" x14ac:dyDescent="0.25">
      <c r="A181" s="25" t="s">
        <v>501</v>
      </c>
      <c r="B181" s="25" t="s">
        <v>58</v>
      </c>
      <c r="C181" s="25" t="s">
        <v>31</v>
      </c>
      <c r="D181" s="35" t="s">
        <v>65</v>
      </c>
      <c r="E181" s="36">
        <v>3.75</v>
      </c>
      <c r="F181" s="36">
        <v>6</v>
      </c>
      <c r="G181" s="36">
        <v>5.25</v>
      </c>
      <c r="H181" s="36">
        <v>3</v>
      </c>
      <c r="I181" s="36">
        <v>5.5</v>
      </c>
      <c r="J181" s="36">
        <v>4.25</v>
      </c>
      <c r="K181" s="36">
        <v>3.25</v>
      </c>
      <c r="L181" s="36">
        <v>4.25</v>
      </c>
      <c r="M181" s="36">
        <v>3.75</v>
      </c>
      <c r="N181" s="36">
        <v>3.25</v>
      </c>
      <c r="O181" s="36">
        <v>4.75</v>
      </c>
      <c r="P181" s="36">
        <v>5</v>
      </c>
      <c r="Q181" s="36">
        <v>5.5</v>
      </c>
      <c r="R181" s="37">
        <f t="shared" si="15"/>
        <v>4.4230769230769234</v>
      </c>
      <c r="S181" s="38">
        <f t="shared" si="16"/>
        <v>6</v>
      </c>
      <c r="T181" s="38">
        <f t="shared" si="17"/>
        <v>0</v>
      </c>
      <c r="U181" s="38">
        <f t="shared" si="18"/>
        <v>13</v>
      </c>
      <c r="V181" s="38">
        <f t="shared" si="19"/>
        <v>5</v>
      </c>
      <c r="W181" s="38">
        <f t="shared" si="20"/>
        <v>8</v>
      </c>
      <c r="X181" s="38" t="str">
        <f t="shared" si="21"/>
        <v/>
      </c>
      <c r="Y181" s="9"/>
      <c r="Z181" s="9"/>
      <c r="AA181" s="9"/>
    </row>
    <row r="182" spans="1:27" ht="15" x14ac:dyDescent="0.25">
      <c r="A182" s="25" t="s">
        <v>503</v>
      </c>
      <c r="B182" s="25" t="s">
        <v>210</v>
      </c>
      <c r="C182" s="25" t="s">
        <v>211</v>
      </c>
      <c r="D182" s="35" t="s">
        <v>65</v>
      </c>
      <c r="E182" s="36">
        <v>3.25</v>
      </c>
      <c r="F182" s="36">
        <v>5</v>
      </c>
      <c r="G182" s="36">
        <v>5.5</v>
      </c>
      <c r="H182" s="36">
        <v>4.25</v>
      </c>
      <c r="I182" s="36">
        <v>3</v>
      </c>
      <c r="J182" s="36">
        <v>3.75</v>
      </c>
      <c r="K182" s="36">
        <v>4.75</v>
      </c>
      <c r="L182" s="36">
        <v>4</v>
      </c>
      <c r="M182" s="36">
        <v>5.25</v>
      </c>
      <c r="N182" s="36">
        <v>5</v>
      </c>
      <c r="O182" s="36">
        <v>4.25</v>
      </c>
      <c r="P182" s="36">
        <v>5</v>
      </c>
      <c r="Q182" s="36">
        <v>5</v>
      </c>
      <c r="R182" s="37">
        <f t="shared" si="15"/>
        <v>4.4615384615384617</v>
      </c>
      <c r="S182" s="38">
        <f t="shared" si="16"/>
        <v>5.5</v>
      </c>
      <c r="T182" s="38">
        <f t="shared" si="17"/>
        <v>0</v>
      </c>
      <c r="U182" s="38">
        <f t="shared" si="18"/>
        <v>13</v>
      </c>
      <c r="V182" s="38">
        <f t="shared" si="19"/>
        <v>3</v>
      </c>
      <c r="W182" s="38">
        <f t="shared" si="20"/>
        <v>10</v>
      </c>
      <c r="X182" s="38" t="str">
        <f t="shared" si="21"/>
        <v/>
      </c>
      <c r="Y182" s="9"/>
      <c r="Z182" s="9"/>
      <c r="AA182" s="9"/>
    </row>
    <row r="183" spans="1:27" ht="15" x14ac:dyDescent="0.25">
      <c r="A183" s="25" t="s">
        <v>500</v>
      </c>
      <c r="B183" s="25" t="s">
        <v>210</v>
      </c>
      <c r="C183" s="25" t="s">
        <v>190</v>
      </c>
      <c r="D183" s="35" t="s">
        <v>64</v>
      </c>
      <c r="E183" s="36">
        <v>5.25</v>
      </c>
      <c r="F183" s="36">
        <v>5.75</v>
      </c>
      <c r="G183" s="36">
        <v>4</v>
      </c>
      <c r="H183" s="36">
        <v>4.25</v>
      </c>
      <c r="I183" s="36">
        <v>5.25</v>
      </c>
      <c r="J183" s="36">
        <v>3.75</v>
      </c>
      <c r="K183" s="36">
        <v>3.25</v>
      </c>
      <c r="L183" s="36">
        <v>5.75</v>
      </c>
      <c r="M183" s="36">
        <v>3.5</v>
      </c>
      <c r="N183" s="36">
        <v>5.25</v>
      </c>
      <c r="O183" s="36">
        <v>4.25</v>
      </c>
      <c r="P183" s="36">
        <v>5.75</v>
      </c>
      <c r="Q183" s="36">
        <v>4.75</v>
      </c>
      <c r="R183" s="37">
        <f t="shared" si="15"/>
        <v>4.6730769230769234</v>
      </c>
      <c r="S183" s="38">
        <f t="shared" si="16"/>
        <v>5.75</v>
      </c>
      <c r="T183" s="38">
        <f t="shared" si="17"/>
        <v>0</v>
      </c>
      <c r="U183" s="38">
        <f t="shared" si="18"/>
        <v>13</v>
      </c>
      <c r="V183" s="38">
        <f t="shared" si="19"/>
        <v>3</v>
      </c>
      <c r="W183" s="38">
        <f t="shared" si="20"/>
        <v>10</v>
      </c>
      <c r="X183" s="38" t="str">
        <f t="shared" si="21"/>
        <v/>
      </c>
      <c r="Y183" s="9"/>
      <c r="Z183" s="9"/>
      <c r="AA183" s="9"/>
    </row>
    <row r="184" spans="1:27" ht="15" x14ac:dyDescent="0.25">
      <c r="A184" s="25" t="s">
        <v>500</v>
      </c>
      <c r="B184" s="25" t="s">
        <v>212</v>
      </c>
      <c r="C184" s="25" t="s">
        <v>213</v>
      </c>
      <c r="D184" s="35" t="s">
        <v>65</v>
      </c>
      <c r="E184" s="36">
        <v>4</v>
      </c>
      <c r="F184" s="36">
        <v>4.75</v>
      </c>
      <c r="G184" s="36">
        <v>3</v>
      </c>
      <c r="H184" s="36">
        <v>4.5</v>
      </c>
      <c r="I184" s="36">
        <v>5.75</v>
      </c>
      <c r="J184" s="36">
        <v>5.5</v>
      </c>
      <c r="K184" s="36">
        <v>5.75</v>
      </c>
      <c r="L184" s="36">
        <v>4</v>
      </c>
      <c r="M184" s="36">
        <v>5.75</v>
      </c>
      <c r="N184" s="36">
        <v>5.25</v>
      </c>
      <c r="O184" s="36">
        <v>4.5</v>
      </c>
      <c r="P184" s="36">
        <v>4.25</v>
      </c>
      <c r="Q184" s="36">
        <v>5.25</v>
      </c>
      <c r="R184" s="37">
        <f t="shared" si="15"/>
        <v>4.7884615384615383</v>
      </c>
      <c r="S184" s="38">
        <f t="shared" si="16"/>
        <v>5.75</v>
      </c>
      <c r="T184" s="38">
        <f t="shared" si="17"/>
        <v>0</v>
      </c>
      <c r="U184" s="38">
        <f t="shared" si="18"/>
        <v>13</v>
      </c>
      <c r="V184" s="38">
        <f t="shared" si="19"/>
        <v>1</v>
      </c>
      <c r="W184" s="38">
        <f t="shared" si="20"/>
        <v>12</v>
      </c>
      <c r="X184" s="38" t="str">
        <f t="shared" si="21"/>
        <v>ja</v>
      </c>
      <c r="Y184" s="9"/>
      <c r="Z184" s="9"/>
      <c r="AA184" s="9"/>
    </row>
    <row r="185" spans="1:27" ht="15" x14ac:dyDescent="0.25">
      <c r="A185" s="25" t="s">
        <v>495</v>
      </c>
      <c r="B185" s="25" t="s">
        <v>214</v>
      </c>
      <c r="C185" s="25" t="s">
        <v>107</v>
      </c>
      <c r="D185" s="35" t="s">
        <v>65</v>
      </c>
      <c r="E185" s="36">
        <v>2.25</v>
      </c>
      <c r="F185" s="36">
        <v>5</v>
      </c>
      <c r="G185" s="36">
        <v>4.5</v>
      </c>
      <c r="H185" s="36">
        <v>6</v>
      </c>
      <c r="I185" s="36">
        <v>5</v>
      </c>
      <c r="J185" s="36">
        <v>6</v>
      </c>
      <c r="K185" s="36">
        <v>4.5</v>
      </c>
      <c r="L185" s="36">
        <v>5.75</v>
      </c>
      <c r="M185" s="36">
        <v>5.5</v>
      </c>
      <c r="N185" s="36">
        <v>5.25</v>
      </c>
      <c r="O185" s="36">
        <v>6</v>
      </c>
      <c r="P185" s="36">
        <v>4.25</v>
      </c>
      <c r="Q185" s="36">
        <v>5.5</v>
      </c>
      <c r="R185" s="37">
        <f t="shared" si="15"/>
        <v>5.0384615384615383</v>
      </c>
      <c r="S185" s="38">
        <f t="shared" si="16"/>
        <v>6</v>
      </c>
      <c r="T185" s="38">
        <f t="shared" si="17"/>
        <v>0</v>
      </c>
      <c r="U185" s="38">
        <f t="shared" si="18"/>
        <v>13</v>
      </c>
      <c r="V185" s="38">
        <f t="shared" si="19"/>
        <v>1</v>
      </c>
      <c r="W185" s="38">
        <f t="shared" si="20"/>
        <v>12</v>
      </c>
      <c r="X185" s="38" t="str">
        <f t="shared" si="21"/>
        <v/>
      </c>
      <c r="Y185" s="9"/>
      <c r="Z185" s="9"/>
      <c r="AA185" s="9"/>
    </row>
    <row r="186" spans="1:27" ht="15" x14ac:dyDescent="0.25">
      <c r="A186" s="25" t="s">
        <v>496</v>
      </c>
      <c r="B186" s="25" t="s">
        <v>215</v>
      </c>
      <c r="C186" s="25" t="s">
        <v>216</v>
      </c>
      <c r="D186" s="35" t="s">
        <v>65</v>
      </c>
      <c r="E186" s="36">
        <v>3.5</v>
      </c>
      <c r="F186" s="36">
        <v>3.5</v>
      </c>
      <c r="G186" s="36">
        <v>2.75</v>
      </c>
      <c r="H186" s="36">
        <v>3</v>
      </c>
      <c r="I186" s="36">
        <v>4.75</v>
      </c>
      <c r="J186" s="36">
        <v>5.75</v>
      </c>
      <c r="K186" s="36">
        <v>5.75</v>
      </c>
      <c r="L186" s="36">
        <v>4.75</v>
      </c>
      <c r="M186" s="36">
        <v>4.25</v>
      </c>
      <c r="N186" s="36">
        <v>4</v>
      </c>
      <c r="O186" s="36">
        <v>3</v>
      </c>
      <c r="P186" s="36">
        <v>5.75</v>
      </c>
      <c r="Q186" s="36">
        <v>4.75</v>
      </c>
      <c r="R186" s="37">
        <f t="shared" si="15"/>
        <v>4.2692307692307692</v>
      </c>
      <c r="S186" s="38">
        <f t="shared" si="16"/>
        <v>5.75</v>
      </c>
      <c r="T186" s="38">
        <f t="shared" si="17"/>
        <v>0</v>
      </c>
      <c r="U186" s="38">
        <f t="shared" si="18"/>
        <v>13</v>
      </c>
      <c r="V186" s="38">
        <f t="shared" si="19"/>
        <v>5</v>
      </c>
      <c r="W186" s="38">
        <f t="shared" si="20"/>
        <v>8</v>
      </c>
      <c r="X186" s="38" t="str">
        <f t="shared" si="21"/>
        <v/>
      </c>
      <c r="Y186" s="9"/>
      <c r="Z186" s="9"/>
      <c r="AA186" s="9"/>
    </row>
    <row r="187" spans="1:27" ht="15" x14ac:dyDescent="0.25">
      <c r="A187" s="25" t="s">
        <v>498</v>
      </c>
      <c r="B187" s="25" t="s">
        <v>218</v>
      </c>
      <c r="C187" s="25" t="s">
        <v>13</v>
      </c>
      <c r="D187" s="35" t="s">
        <v>65</v>
      </c>
      <c r="E187" s="36">
        <v>4.75</v>
      </c>
      <c r="F187" s="36">
        <v>5</v>
      </c>
      <c r="G187" s="36">
        <v>5.75</v>
      </c>
      <c r="H187" s="36">
        <v>4.75</v>
      </c>
      <c r="I187" s="36">
        <v>4</v>
      </c>
      <c r="J187" s="36">
        <v>4.5</v>
      </c>
      <c r="K187" s="36">
        <v>3.75</v>
      </c>
      <c r="L187" s="36">
        <v>5.25</v>
      </c>
      <c r="M187" s="36">
        <v>4</v>
      </c>
      <c r="N187" s="36">
        <v>5.75</v>
      </c>
      <c r="O187" s="36">
        <v>4.75</v>
      </c>
      <c r="P187" s="36">
        <v>5</v>
      </c>
      <c r="Q187" s="36">
        <v>5</v>
      </c>
      <c r="R187" s="37">
        <f t="shared" si="15"/>
        <v>4.7884615384615383</v>
      </c>
      <c r="S187" s="38">
        <f t="shared" si="16"/>
        <v>5.75</v>
      </c>
      <c r="T187" s="38">
        <f t="shared" si="17"/>
        <v>0</v>
      </c>
      <c r="U187" s="38">
        <f t="shared" si="18"/>
        <v>13</v>
      </c>
      <c r="V187" s="38">
        <f t="shared" si="19"/>
        <v>1</v>
      </c>
      <c r="W187" s="38">
        <f t="shared" si="20"/>
        <v>12</v>
      </c>
      <c r="X187" s="38" t="str">
        <f t="shared" si="21"/>
        <v/>
      </c>
      <c r="Y187" s="9"/>
      <c r="Z187" s="9"/>
      <c r="AA187" s="9"/>
    </row>
    <row r="188" spans="1:27" ht="15" x14ac:dyDescent="0.25">
      <c r="A188" s="25" t="s">
        <v>494</v>
      </c>
      <c r="B188" s="25" t="s">
        <v>219</v>
      </c>
      <c r="C188" s="25" t="s">
        <v>220</v>
      </c>
      <c r="D188" s="35" t="s">
        <v>65</v>
      </c>
      <c r="E188" s="36">
        <v>2.5</v>
      </c>
      <c r="F188" s="36">
        <v>4.5</v>
      </c>
      <c r="G188" s="36">
        <v>2.25</v>
      </c>
      <c r="H188" s="36">
        <v>5</v>
      </c>
      <c r="I188" s="36">
        <v>4.25</v>
      </c>
      <c r="J188" s="36">
        <v>3.75</v>
      </c>
      <c r="K188" s="36">
        <v>4.5</v>
      </c>
      <c r="L188" s="36">
        <v>4.25</v>
      </c>
      <c r="M188" s="36">
        <v>4.75</v>
      </c>
      <c r="N188" s="36">
        <v>3.75</v>
      </c>
      <c r="O188" s="36">
        <v>5</v>
      </c>
      <c r="P188" s="36">
        <v>4.25</v>
      </c>
      <c r="Q188" s="36">
        <v>5.25</v>
      </c>
      <c r="R188" s="37">
        <f t="shared" si="15"/>
        <v>4.1538461538461542</v>
      </c>
      <c r="S188" s="38">
        <f t="shared" si="16"/>
        <v>5.25</v>
      </c>
      <c r="T188" s="38">
        <f t="shared" si="17"/>
        <v>0</v>
      </c>
      <c r="U188" s="38">
        <f t="shared" si="18"/>
        <v>13</v>
      </c>
      <c r="V188" s="38">
        <f t="shared" si="19"/>
        <v>4</v>
      </c>
      <c r="W188" s="38">
        <f t="shared" si="20"/>
        <v>9</v>
      </c>
      <c r="X188" s="38" t="str">
        <f t="shared" si="21"/>
        <v/>
      </c>
      <c r="Y188" s="9"/>
      <c r="Z188" s="9"/>
      <c r="AA188" s="9"/>
    </row>
    <row r="189" spans="1:27" ht="15" x14ac:dyDescent="0.25">
      <c r="A189" s="25" t="s">
        <v>496</v>
      </c>
      <c r="B189" s="25" t="s">
        <v>221</v>
      </c>
      <c r="C189" s="25" t="s">
        <v>222</v>
      </c>
      <c r="D189" s="35" t="s">
        <v>65</v>
      </c>
      <c r="E189" s="36">
        <v>4.25</v>
      </c>
      <c r="F189" s="36">
        <v>4</v>
      </c>
      <c r="G189" s="36">
        <v>4.25</v>
      </c>
      <c r="H189" s="36">
        <v>3.75</v>
      </c>
      <c r="I189" s="36">
        <v>5.25</v>
      </c>
      <c r="J189" s="36">
        <v>4.25</v>
      </c>
      <c r="K189" s="36">
        <v>4.25</v>
      </c>
      <c r="L189" s="36">
        <v>6</v>
      </c>
      <c r="M189" s="36">
        <v>5</v>
      </c>
      <c r="N189" s="36">
        <v>5.25</v>
      </c>
      <c r="O189" s="36">
        <v>3.75</v>
      </c>
      <c r="P189" s="36">
        <v>5.75</v>
      </c>
      <c r="Q189" s="36">
        <v>4</v>
      </c>
      <c r="R189" s="37">
        <f t="shared" si="15"/>
        <v>4.5961538461538458</v>
      </c>
      <c r="S189" s="38">
        <f t="shared" si="16"/>
        <v>6</v>
      </c>
      <c r="T189" s="38">
        <f t="shared" si="17"/>
        <v>0</v>
      </c>
      <c r="U189" s="38">
        <f t="shared" si="18"/>
        <v>13</v>
      </c>
      <c r="V189" s="38">
        <f t="shared" si="19"/>
        <v>2</v>
      </c>
      <c r="W189" s="38">
        <f t="shared" si="20"/>
        <v>11</v>
      </c>
      <c r="X189" s="38" t="str">
        <f t="shared" si="21"/>
        <v>ja</v>
      </c>
      <c r="Y189" s="9"/>
      <c r="Z189" s="9"/>
      <c r="AA189" s="9"/>
    </row>
    <row r="190" spans="1:27" ht="15" x14ac:dyDescent="0.25">
      <c r="A190" s="25" t="s">
        <v>496</v>
      </c>
      <c r="B190" s="25" t="s">
        <v>223</v>
      </c>
      <c r="C190" s="25" t="s">
        <v>224</v>
      </c>
      <c r="D190" s="35" t="s">
        <v>64</v>
      </c>
      <c r="E190" s="36">
        <v>2.5</v>
      </c>
      <c r="F190" s="36">
        <v>4.25</v>
      </c>
      <c r="G190" s="36">
        <v>4.25</v>
      </c>
      <c r="H190" s="36">
        <v>4.25</v>
      </c>
      <c r="I190" s="36">
        <v>6</v>
      </c>
      <c r="J190" s="36">
        <v>4.75</v>
      </c>
      <c r="K190" s="36">
        <v>4.5</v>
      </c>
      <c r="L190" s="36">
        <v>4.75</v>
      </c>
      <c r="M190" s="36">
        <v>4.25</v>
      </c>
      <c r="N190" s="36">
        <v>4.75</v>
      </c>
      <c r="O190" s="36">
        <v>4.25</v>
      </c>
      <c r="P190" s="36">
        <v>5.5</v>
      </c>
      <c r="Q190" s="36">
        <v>4</v>
      </c>
      <c r="R190" s="37">
        <f t="shared" si="15"/>
        <v>4.4615384615384617</v>
      </c>
      <c r="S190" s="38">
        <f t="shared" si="16"/>
        <v>6</v>
      </c>
      <c r="T190" s="38">
        <f t="shared" si="17"/>
        <v>0</v>
      </c>
      <c r="U190" s="38">
        <f t="shared" si="18"/>
        <v>13</v>
      </c>
      <c r="V190" s="38">
        <f t="shared" si="19"/>
        <v>1</v>
      </c>
      <c r="W190" s="38">
        <f t="shared" si="20"/>
        <v>12</v>
      </c>
      <c r="X190" s="38" t="str">
        <f t="shared" si="21"/>
        <v/>
      </c>
      <c r="Y190" s="9"/>
      <c r="Z190" s="9"/>
      <c r="AA190" s="9"/>
    </row>
    <row r="191" spans="1:27" ht="15" x14ac:dyDescent="0.25">
      <c r="A191" s="25" t="s">
        <v>496</v>
      </c>
      <c r="B191" s="25" t="s">
        <v>59</v>
      </c>
      <c r="C191" s="25" t="s">
        <v>32</v>
      </c>
      <c r="D191" s="35" t="s">
        <v>65</v>
      </c>
      <c r="E191" s="36">
        <v>5.5</v>
      </c>
      <c r="F191" s="36">
        <v>5.5</v>
      </c>
      <c r="G191" s="36">
        <v>5</v>
      </c>
      <c r="H191" s="36">
        <v>3</v>
      </c>
      <c r="I191" s="36">
        <v>6</v>
      </c>
      <c r="J191" s="36">
        <v>5.25</v>
      </c>
      <c r="K191" s="36">
        <v>5.75</v>
      </c>
      <c r="L191" s="36">
        <v>6</v>
      </c>
      <c r="M191" s="36">
        <v>4.5</v>
      </c>
      <c r="N191" s="36">
        <v>5.75</v>
      </c>
      <c r="O191" s="36">
        <v>4.5</v>
      </c>
      <c r="P191" s="36">
        <v>4.75</v>
      </c>
      <c r="Q191" s="36">
        <v>3</v>
      </c>
      <c r="R191" s="37">
        <f t="shared" si="15"/>
        <v>4.9615384615384617</v>
      </c>
      <c r="S191" s="38">
        <f t="shared" si="16"/>
        <v>6</v>
      </c>
      <c r="T191" s="38">
        <f t="shared" si="17"/>
        <v>0</v>
      </c>
      <c r="U191" s="38">
        <f t="shared" si="18"/>
        <v>13</v>
      </c>
      <c r="V191" s="38">
        <f t="shared" si="19"/>
        <v>2</v>
      </c>
      <c r="W191" s="38">
        <f t="shared" si="20"/>
        <v>11</v>
      </c>
      <c r="X191" s="38" t="str">
        <f t="shared" si="21"/>
        <v>ja</v>
      </c>
      <c r="Y191" s="9"/>
      <c r="Z191" s="9"/>
      <c r="AA191" s="9"/>
    </row>
    <row r="192" spans="1:27" ht="15" x14ac:dyDescent="0.25">
      <c r="A192" s="25" t="s">
        <v>498</v>
      </c>
      <c r="B192" s="39" t="s">
        <v>410</v>
      </c>
      <c r="C192" s="25" t="s">
        <v>15</v>
      </c>
      <c r="D192" s="35" t="s">
        <v>65</v>
      </c>
      <c r="E192" s="36">
        <v>3.5</v>
      </c>
      <c r="F192" s="36">
        <v>3.25</v>
      </c>
      <c r="G192" s="36">
        <v>4.75</v>
      </c>
      <c r="H192" s="36">
        <v>5.75</v>
      </c>
      <c r="I192" s="36">
        <v>3.5</v>
      </c>
      <c r="J192" s="36">
        <v>2.75</v>
      </c>
      <c r="K192" s="36">
        <v>4</v>
      </c>
      <c r="L192" s="36">
        <v>5</v>
      </c>
      <c r="M192" s="36">
        <v>3.5</v>
      </c>
      <c r="N192" s="36">
        <v>4</v>
      </c>
      <c r="O192" s="36">
        <v>5.75</v>
      </c>
      <c r="P192" s="36">
        <v>4</v>
      </c>
      <c r="Q192" s="36">
        <v>5.5</v>
      </c>
      <c r="R192" s="37">
        <f t="shared" si="15"/>
        <v>4.25</v>
      </c>
      <c r="S192" s="38">
        <f t="shared" si="16"/>
        <v>5.75</v>
      </c>
      <c r="T192" s="38">
        <f t="shared" si="17"/>
        <v>0</v>
      </c>
      <c r="U192" s="38">
        <f t="shared" si="18"/>
        <v>13</v>
      </c>
      <c r="V192" s="38">
        <f t="shared" si="19"/>
        <v>5</v>
      </c>
      <c r="W192" s="38">
        <f t="shared" si="20"/>
        <v>8</v>
      </c>
      <c r="X192" s="38" t="str">
        <f t="shared" si="21"/>
        <v/>
      </c>
      <c r="Y192" s="9"/>
      <c r="Z192" s="9"/>
      <c r="AA192" s="9"/>
    </row>
    <row r="193" spans="1:27" ht="15" x14ac:dyDescent="0.25">
      <c r="A193" s="25" t="s">
        <v>499</v>
      </c>
      <c r="B193" s="39" t="s">
        <v>411</v>
      </c>
      <c r="C193" s="25" t="s">
        <v>412</v>
      </c>
      <c r="D193" s="35" t="s">
        <v>65</v>
      </c>
      <c r="E193" s="36">
        <v>3.75</v>
      </c>
      <c r="F193" s="36">
        <v>3.25</v>
      </c>
      <c r="G193" s="36">
        <v>5.5</v>
      </c>
      <c r="H193" s="36">
        <v>6</v>
      </c>
      <c r="I193" s="36">
        <v>3.75</v>
      </c>
      <c r="J193" s="36">
        <v>5.5</v>
      </c>
      <c r="K193" s="36">
        <v>5.75</v>
      </c>
      <c r="L193" s="36">
        <v>5</v>
      </c>
      <c r="M193" s="36">
        <v>3.75</v>
      </c>
      <c r="N193" s="36">
        <v>4</v>
      </c>
      <c r="O193" s="36">
        <v>6</v>
      </c>
      <c r="P193" s="36">
        <v>4.75</v>
      </c>
      <c r="Q193" s="36">
        <v>3.75</v>
      </c>
      <c r="R193" s="37">
        <f t="shared" si="15"/>
        <v>4.6730769230769234</v>
      </c>
      <c r="S193" s="38">
        <f t="shared" si="16"/>
        <v>6</v>
      </c>
      <c r="T193" s="38">
        <f t="shared" si="17"/>
        <v>0</v>
      </c>
      <c r="U193" s="38">
        <f t="shared" si="18"/>
        <v>13</v>
      </c>
      <c r="V193" s="38">
        <f t="shared" si="19"/>
        <v>5</v>
      </c>
      <c r="W193" s="38">
        <f t="shared" si="20"/>
        <v>8</v>
      </c>
      <c r="X193" s="38" t="str">
        <f t="shared" si="21"/>
        <v/>
      </c>
      <c r="Y193" s="9"/>
      <c r="Z193" s="9"/>
      <c r="AA193" s="9"/>
    </row>
    <row r="194" spans="1:27" ht="15" x14ac:dyDescent="0.25">
      <c r="A194" s="25" t="s">
        <v>498</v>
      </c>
      <c r="B194" s="39" t="s">
        <v>413</v>
      </c>
      <c r="C194" s="25" t="s">
        <v>414</v>
      </c>
      <c r="D194" s="35" t="s">
        <v>64</v>
      </c>
      <c r="E194" s="36">
        <v>3.25</v>
      </c>
      <c r="F194" s="36">
        <v>4</v>
      </c>
      <c r="G194" s="36">
        <v>5</v>
      </c>
      <c r="H194" s="36">
        <v>5.25</v>
      </c>
      <c r="I194" s="36">
        <v>3</v>
      </c>
      <c r="J194" s="36">
        <v>5</v>
      </c>
      <c r="K194" s="36">
        <v>5</v>
      </c>
      <c r="L194" s="36">
        <v>5</v>
      </c>
      <c r="M194" s="36">
        <v>4.5</v>
      </c>
      <c r="N194" s="36">
        <v>3.5</v>
      </c>
      <c r="O194" s="36">
        <v>5.25</v>
      </c>
      <c r="P194" s="36">
        <v>6</v>
      </c>
      <c r="Q194" s="36">
        <v>4.25</v>
      </c>
      <c r="R194" s="37">
        <f t="shared" si="15"/>
        <v>4.5384615384615383</v>
      </c>
      <c r="S194" s="38">
        <f t="shared" si="16"/>
        <v>6</v>
      </c>
      <c r="T194" s="38">
        <f t="shared" si="17"/>
        <v>0</v>
      </c>
      <c r="U194" s="38">
        <f t="shared" si="18"/>
        <v>13</v>
      </c>
      <c r="V194" s="38">
        <f t="shared" si="19"/>
        <v>3</v>
      </c>
      <c r="W194" s="38">
        <f t="shared" si="20"/>
        <v>10</v>
      </c>
      <c r="X194" s="38" t="str">
        <f t="shared" si="21"/>
        <v/>
      </c>
      <c r="Y194" s="9"/>
      <c r="Z194" s="9"/>
      <c r="AA194" s="9"/>
    </row>
    <row r="195" spans="1:27" ht="15" x14ac:dyDescent="0.25">
      <c r="A195" s="25" t="s">
        <v>499</v>
      </c>
      <c r="B195" s="39" t="s">
        <v>415</v>
      </c>
      <c r="C195" s="25" t="s">
        <v>72</v>
      </c>
      <c r="D195" s="35" t="s">
        <v>64</v>
      </c>
      <c r="E195" s="36">
        <v>3.25</v>
      </c>
      <c r="F195" s="36">
        <v>5.75</v>
      </c>
      <c r="G195" s="36">
        <v>4</v>
      </c>
      <c r="H195" s="36">
        <v>4.5</v>
      </c>
      <c r="I195" s="36">
        <v>6</v>
      </c>
      <c r="J195" s="36">
        <v>3.75</v>
      </c>
      <c r="K195" s="36"/>
      <c r="L195" s="36">
        <v>3.75</v>
      </c>
      <c r="M195" s="36">
        <v>5</v>
      </c>
      <c r="N195" s="36">
        <v>3.75</v>
      </c>
      <c r="O195" s="36">
        <v>4.5</v>
      </c>
      <c r="P195" s="36">
        <v>4</v>
      </c>
      <c r="Q195" s="36">
        <v>5</v>
      </c>
      <c r="R195" s="37">
        <f t="shared" si="15"/>
        <v>4.4375</v>
      </c>
      <c r="S195" s="38">
        <f t="shared" si="16"/>
        <v>6</v>
      </c>
      <c r="T195" s="38">
        <f t="shared" si="17"/>
        <v>1</v>
      </c>
      <c r="U195" s="38">
        <f t="shared" si="18"/>
        <v>12</v>
      </c>
      <c r="V195" s="38">
        <f t="shared" si="19"/>
        <v>4</v>
      </c>
      <c r="W195" s="38">
        <f t="shared" si="20"/>
        <v>8</v>
      </c>
      <c r="X195" s="38" t="str">
        <f t="shared" si="21"/>
        <v/>
      </c>
      <c r="Y195" s="9"/>
      <c r="Z195" s="9"/>
      <c r="AA195" s="9"/>
    </row>
    <row r="196" spans="1:27" ht="15" x14ac:dyDescent="0.25">
      <c r="A196" s="25" t="s">
        <v>495</v>
      </c>
      <c r="B196" s="25" t="s">
        <v>60</v>
      </c>
      <c r="C196" s="25" t="s">
        <v>33</v>
      </c>
      <c r="D196" s="35" t="s">
        <v>65</v>
      </c>
      <c r="E196" s="36">
        <v>4</v>
      </c>
      <c r="F196" s="36">
        <v>5</v>
      </c>
      <c r="G196" s="36">
        <v>5.5</v>
      </c>
      <c r="H196" s="36">
        <v>5</v>
      </c>
      <c r="I196" s="36">
        <v>4.5</v>
      </c>
      <c r="J196" s="36">
        <v>5.25</v>
      </c>
      <c r="K196" s="36">
        <v>4.75</v>
      </c>
      <c r="L196" s="36">
        <v>4</v>
      </c>
      <c r="M196" s="36">
        <v>5.25</v>
      </c>
      <c r="N196" s="36">
        <v>5.5</v>
      </c>
      <c r="O196" s="36">
        <v>4.25</v>
      </c>
      <c r="P196" s="36">
        <v>3</v>
      </c>
      <c r="Q196" s="36">
        <v>3.75</v>
      </c>
      <c r="R196" s="37">
        <f t="shared" ref="R196:R259" si="22">AVERAGE(E196:Q196)</f>
        <v>4.5961538461538458</v>
      </c>
      <c r="S196" s="38">
        <f t="shared" ref="S196:S259" si="23">MAX(E196:Q196)</f>
        <v>5.5</v>
      </c>
      <c r="T196" s="38">
        <f t="shared" ref="T196:T259" si="24">COUNTBLANK(E196:Q196)</f>
        <v>0</v>
      </c>
      <c r="U196" s="38">
        <f t="shared" ref="U196:U259" si="25">COUNT(E196:Q196)</f>
        <v>13</v>
      </c>
      <c r="V196" s="38">
        <f t="shared" ref="V196:V259" si="26">COUNTIF(E196:Q196,"&lt;4")</f>
        <v>2</v>
      </c>
      <c r="W196" s="38">
        <f t="shared" ref="W196:W259" si="27">COUNTIF(E196:Q196,"&gt;=4")</f>
        <v>11</v>
      </c>
      <c r="X196" s="38" t="str">
        <f t="shared" ref="X196:X259" si="28">IF(AND(E196&gt;=4,J196&gt;=4,K196&gt;=4),"ja","")</f>
        <v>ja</v>
      </c>
      <c r="Y196" s="9"/>
      <c r="Z196" s="9"/>
      <c r="AA196" s="9"/>
    </row>
    <row r="197" spans="1:27" ht="15" x14ac:dyDescent="0.25">
      <c r="A197" s="25" t="s">
        <v>501</v>
      </c>
      <c r="B197" s="25" t="s">
        <v>61</v>
      </c>
      <c r="C197" s="25" t="s">
        <v>34</v>
      </c>
      <c r="D197" s="35" t="s">
        <v>64</v>
      </c>
      <c r="E197" s="36">
        <v>3.5</v>
      </c>
      <c r="F197" s="36">
        <v>3.75</v>
      </c>
      <c r="G197" s="36">
        <v>3.25</v>
      </c>
      <c r="H197" s="36">
        <v>6</v>
      </c>
      <c r="I197" s="36">
        <v>5</v>
      </c>
      <c r="J197" s="36">
        <v>3.5</v>
      </c>
      <c r="K197" s="36">
        <v>6</v>
      </c>
      <c r="L197" s="36">
        <v>5</v>
      </c>
      <c r="M197" s="36"/>
      <c r="N197" s="36">
        <v>3.25</v>
      </c>
      <c r="O197" s="36">
        <v>5.25</v>
      </c>
      <c r="P197" s="36">
        <v>2.5</v>
      </c>
      <c r="Q197" s="36">
        <v>5</v>
      </c>
      <c r="R197" s="37">
        <f t="shared" si="22"/>
        <v>4.333333333333333</v>
      </c>
      <c r="S197" s="38">
        <f t="shared" si="23"/>
        <v>6</v>
      </c>
      <c r="T197" s="38">
        <f t="shared" si="24"/>
        <v>1</v>
      </c>
      <c r="U197" s="38">
        <f t="shared" si="25"/>
        <v>12</v>
      </c>
      <c r="V197" s="38">
        <f t="shared" si="26"/>
        <v>6</v>
      </c>
      <c r="W197" s="38">
        <f t="shared" si="27"/>
        <v>6</v>
      </c>
      <c r="X197" s="38" t="str">
        <f t="shared" si="28"/>
        <v/>
      </c>
      <c r="Y197" s="9"/>
      <c r="Z197" s="9"/>
      <c r="AA197" s="9"/>
    </row>
    <row r="198" spans="1:27" ht="15" x14ac:dyDescent="0.25">
      <c r="A198" s="25" t="s">
        <v>494</v>
      </c>
      <c r="B198" s="25" t="s">
        <v>225</v>
      </c>
      <c r="C198" s="25" t="s">
        <v>226</v>
      </c>
      <c r="D198" s="35" t="s">
        <v>64</v>
      </c>
      <c r="E198" s="36">
        <v>5.25</v>
      </c>
      <c r="F198" s="36">
        <v>4.5</v>
      </c>
      <c r="G198" s="36">
        <v>3.25</v>
      </c>
      <c r="H198" s="36">
        <v>3.25</v>
      </c>
      <c r="I198" s="36">
        <v>3</v>
      </c>
      <c r="J198" s="36">
        <v>5.75</v>
      </c>
      <c r="K198" s="36">
        <v>5</v>
      </c>
      <c r="L198" s="36">
        <v>4.25</v>
      </c>
      <c r="M198" s="36">
        <v>5.25</v>
      </c>
      <c r="N198" s="36">
        <v>5.5</v>
      </c>
      <c r="O198" s="36">
        <v>3.25</v>
      </c>
      <c r="P198" s="36">
        <v>4.5</v>
      </c>
      <c r="Q198" s="36">
        <v>4.75</v>
      </c>
      <c r="R198" s="37">
        <f t="shared" si="22"/>
        <v>4.4230769230769234</v>
      </c>
      <c r="S198" s="38">
        <f t="shared" si="23"/>
        <v>5.75</v>
      </c>
      <c r="T198" s="38">
        <f t="shared" si="24"/>
        <v>0</v>
      </c>
      <c r="U198" s="38">
        <f t="shared" si="25"/>
        <v>13</v>
      </c>
      <c r="V198" s="38">
        <f t="shared" si="26"/>
        <v>4</v>
      </c>
      <c r="W198" s="38">
        <f t="shared" si="27"/>
        <v>9</v>
      </c>
      <c r="X198" s="38" t="str">
        <f t="shared" si="28"/>
        <v>ja</v>
      </c>
      <c r="Y198" s="9"/>
      <c r="Z198" s="9"/>
      <c r="AA198" s="9"/>
    </row>
    <row r="199" spans="1:27" ht="15" x14ac:dyDescent="0.25">
      <c r="A199" s="25" t="s">
        <v>500</v>
      </c>
      <c r="B199" s="39" t="s">
        <v>416</v>
      </c>
      <c r="C199" s="25" t="s">
        <v>68</v>
      </c>
      <c r="D199" s="35" t="s">
        <v>65</v>
      </c>
      <c r="E199" s="36">
        <v>3.75</v>
      </c>
      <c r="F199" s="36">
        <v>3.25</v>
      </c>
      <c r="G199" s="36">
        <v>2.75</v>
      </c>
      <c r="H199" s="36">
        <v>3.5</v>
      </c>
      <c r="I199" s="36">
        <v>3.5</v>
      </c>
      <c r="J199" s="36">
        <v>3.25</v>
      </c>
      <c r="K199" s="36">
        <v>3.25</v>
      </c>
      <c r="L199" s="36">
        <v>3.25</v>
      </c>
      <c r="M199" s="36">
        <v>5.25</v>
      </c>
      <c r="N199" s="36">
        <v>4.75</v>
      </c>
      <c r="O199" s="36">
        <v>3.5</v>
      </c>
      <c r="P199" s="36">
        <v>6</v>
      </c>
      <c r="Q199" s="36">
        <v>4.75</v>
      </c>
      <c r="R199" s="37">
        <f t="shared" si="22"/>
        <v>3.9038461538461537</v>
      </c>
      <c r="S199" s="38">
        <f t="shared" si="23"/>
        <v>6</v>
      </c>
      <c r="T199" s="38">
        <f t="shared" si="24"/>
        <v>0</v>
      </c>
      <c r="U199" s="38">
        <f t="shared" si="25"/>
        <v>13</v>
      </c>
      <c r="V199" s="38">
        <f t="shared" si="26"/>
        <v>9</v>
      </c>
      <c r="W199" s="38">
        <f t="shared" si="27"/>
        <v>4</v>
      </c>
      <c r="X199" s="38" t="str">
        <f t="shared" si="28"/>
        <v/>
      </c>
      <c r="Y199" s="9"/>
      <c r="Z199" s="9"/>
      <c r="AA199" s="9"/>
    </row>
    <row r="200" spans="1:27" ht="15" x14ac:dyDescent="0.25">
      <c r="A200" s="25" t="s">
        <v>501</v>
      </c>
      <c r="B200" s="39" t="s">
        <v>417</v>
      </c>
      <c r="C200" s="25" t="s">
        <v>268</v>
      </c>
      <c r="D200" s="35" t="s">
        <v>65</v>
      </c>
      <c r="E200" s="36">
        <v>3.75</v>
      </c>
      <c r="F200" s="36">
        <v>3.25</v>
      </c>
      <c r="G200" s="36">
        <v>3.25</v>
      </c>
      <c r="H200" s="36">
        <v>5</v>
      </c>
      <c r="I200" s="36">
        <v>5</v>
      </c>
      <c r="J200" s="36">
        <v>5.5</v>
      </c>
      <c r="K200" s="36">
        <v>5.25</v>
      </c>
      <c r="L200" s="36">
        <v>4</v>
      </c>
      <c r="M200" s="36">
        <v>5.5</v>
      </c>
      <c r="N200" s="36">
        <v>5.75</v>
      </c>
      <c r="O200" s="36">
        <v>5</v>
      </c>
      <c r="P200" s="36">
        <v>5.25</v>
      </c>
      <c r="Q200" s="36">
        <v>4.75</v>
      </c>
      <c r="R200" s="37">
        <f t="shared" si="22"/>
        <v>4.7115384615384617</v>
      </c>
      <c r="S200" s="38">
        <f t="shared" si="23"/>
        <v>5.75</v>
      </c>
      <c r="T200" s="38">
        <f t="shared" si="24"/>
        <v>0</v>
      </c>
      <c r="U200" s="38">
        <f t="shared" si="25"/>
        <v>13</v>
      </c>
      <c r="V200" s="38">
        <f t="shared" si="26"/>
        <v>3</v>
      </c>
      <c r="W200" s="38">
        <f t="shared" si="27"/>
        <v>10</v>
      </c>
      <c r="X200" s="38" t="str">
        <f t="shared" si="28"/>
        <v/>
      </c>
      <c r="Y200" s="9"/>
      <c r="Z200" s="9"/>
      <c r="AA200" s="9"/>
    </row>
    <row r="201" spans="1:27" ht="15" x14ac:dyDescent="0.25">
      <c r="A201" s="25" t="s">
        <v>502</v>
      </c>
      <c r="B201" s="39" t="s">
        <v>418</v>
      </c>
      <c r="C201" s="25" t="s">
        <v>220</v>
      </c>
      <c r="D201" s="35" t="s">
        <v>65</v>
      </c>
      <c r="E201" s="36">
        <v>4</v>
      </c>
      <c r="F201" s="36">
        <v>3.25</v>
      </c>
      <c r="G201" s="36">
        <v>6</v>
      </c>
      <c r="H201" s="36">
        <v>4</v>
      </c>
      <c r="I201" s="36">
        <v>4.5</v>
      </c>
      <c r="J201" s="36">
        <v>4.75</v>
      </c>
      <c r="K201" s="36">
        <v>5.75</v>
      </c>
      <c r="L201" s="36">
        <v>5.25</v>
      </c>
      <c r="M201" s="36">
        <v>4</v>
      </c>
      <c r="N201" s="36">
        <v>3.5</v>
      </c>
      <c r="O201" s="36">
        <v>4</v>
      </c>
      <c r="P201" s="36">
        <v>5.75</v>
      </c>
      <c r="Q201" s="36">
        <v>5</v>
      </c>
      <c r="R201" s="37">
        <f t="shared" si="22"/>
        <v>4.5961538461538458</v>
      </c>
      <c r="S201" s="38">
        <f t="shared" si="23"/>
        <v>6</v>
      </c>
      <c r="T201" s="38">
        <f t="shared" si="24"/>
        <v>0</v>
      </c>
      <c r="U201" s="38">
        <f t="shared" si="25"/>
        <v>13</v>
      </c>
      <c r="V201" s="38">
        <f t="shared" si="26"/>
        <v>2</v>
      </c>
      <c r="W201" s="38">
        <f t="shared" si="27"/>
        <v>11</v>
      </c>
      <c r="X201" s="38" t="str">
        <f t="shared" si="28"/>
        <v>ja</v>
      </c>
      <c r="Y201" s="9"/>
      <c r="Z201" s="9"/>
      <c r="AA201" s="9"/>
    </row>
    <row r="202" spans="1:27" ht="15" x14ac:dyDescent="0.25">
      <c r="A202" s="25" t="s">
        <v>501</v>
      </c>
      <c r="B202" s="25" t="s">
        <v>227</v>
      </c>
      <c r="C202" s="25" t="s">
        <v>228</v>
      </c>
      <c r="D202" s="35" t="s">
        <v>64</v>
      </c>
      <c r="E202" s="36">
        <v>3</v>
      </c>
      <c r="F202" s="36">
        <v>5</v>
      </c>
      <c r="G202" s="36">
        <v>3.5</v>
      </c>
      <c r="H202" s="36">
        <v>3.25</v>
      </c>
      <c r="I202" s="36">
        <v>5.75</v>
      </c>
      <c r="J202" s="36">
        <v>3.75</v>
      </c>
      <c r="K202" s="36">
        <v>4.75</v>
      </c>
      <c r="L202" s="36">
        <v>3.75</v>
      </c>
      <c r="M202" s="36">
        <v>3.75</v>
      </c>
      <c r="N202" s="36">
        <v>6</v>
      </c>
      <c r="O202" s="36"/>
      <c r="P202" s="36">
        <v>5.75</v>
      </c>
      <c r="Q202" s="36">
        <v>5.75</v>
      </c>
      <c r="R202" s="37">
        <f t="shared" si="22"/>
        <v>4.5</v>
      </c>
      <c r="S202" s="38">
        <f t="shared" si="23"/>
        <v>6</v>
      </c>
      <c r="T202" s="38">
        <f t="shared" si="24"/>
        <v>1</v>
      </c>
      <c r="U202" s="38">
        <f t="shared" si="25"/>
        <v>12</v>
      </c>
      <c r="V202" s="38">
        <f t="shared" si="26"/>
        <v>6</v>
      </c>
      <c r="W202" s="38">
        <f t="shared" si="27"/>
        <v>6</v>
      </c>
      <c r="X202" s="38" t="str">
        <f t="shared" si="28"/>
        <v/>
      </c>
      <c r="Y202" s="9"/>
      <c r="Z202" s="9"/>
      <c r="AA202" s="9"/>
    </row>
    <row r="203" spans="1:27" ht="15" x14ac:dyDescent="0.25">
      <c r="A203" s="25" t="s">
        <v>494</v>
      </c>
      <c r="B203" s="25" t="s">
        <v>229</v>
      </c>
      <c r="C203" s="25" t="s">
        <v>230</v>
      </c>
      <c r="D203" s="35" t="s">
        <v>65</v>
      </c>
      <c r="E203" s="36">
        <v>3.25</v>
      </c>
      <c r="F203" s="36">
        <v>3.5</v>
      </c>
      <c r="G203" s="36">
        <v>2.25</v>
      </c>
      <c r="H203" s="36">
        <v>4.25</v>
      </c>
      <c r="I203" s="36">
        <v>4.5</v>
      </c>
      <c r="J203" s="36">
        <v>5.75</v>
      </c>
      <c r="K203" s="36">
        <v>3.5</v>
      </c>
      <c r="L203" s="36">
        <v>6</v>
      </c>
      <c r="M203" s="36">
        <v>3.5</v>
      </c>
      <c r="N203" s="36">
        <v>3.75</v>
      </c>
      <c r="O203" s="36">
        <v>4.25</v>
      </c>
      <c r="P203" s="36">
        <v>5.75</v>
      </c>
      <c r="Q203" s="36">
        <v>5.5</v>
      </c>
      <c r="R203" s="37">
        <f t="shared" si="22"/>
        <v>4.2884615384615383</v>
      </c>
      <c r="S203" s="38">
        <f t="shared" si="23"/>
        <v>6</v>
      </c>
      <c r="T203" s="38">
        <f t="shared" si="24"/>
        <v>0</v>
      </c>
      <c r="U203" s="38">
        <f t="shared" si="25"/>
        <v>13</v>
      </c>
      <c r="V203" s="38">
        <f t="shared" si="26"/>
        <v>6</v>
      </c>
      <c r="W203" s="38">
        <f t="shared" si="27"/>
        <v>7</v>
      </c>
      <c r="X203" s="38" t="str">
        <f t="shared" si="28"/>
        <v/>
      </c>
      <c r="Y203" s="9"/>
      <c r="Z203" s="9"/>
      <c r="AA203" s="9"/>
    </row>
    <row r="204" spans="1:27" ht="15" x14ac:dyDescent="0.25">
      <c r="A204" s="25" t="s">
        <v>505</v>
      </c>
      <c r="B204" s="25" t="s">
        <v>231</v>
      </c>
      <c r="C204" s="25" t="s">
        <v>184</v>
      </c>
      <c r="D204" s="35" t="s">
        <v>64</v>
      </c>
      <c r="E204" s="36">
        <v>5.75</v>
      </c>
      <c r="F204" s="36">
        <v>6</v>
      </c>
      <c r="G204" s="36">
        <v>3.5</v>
      </c>
      <c r="H204" s="36">
        <v>6</v>
      </c>
      <c r="I204" s="36">
        <v>4.75</v>
      </c>
      <c r="J204" s="36">
        <v>3.25</v>
      </c>
      <c r="K204" s="36">
        <v>5.25</v>
      </c>
      <c r="L204" s="36">
        <v>3.25</v>
      </c>
      <c r="M204" s="36">
        <v>4</v>
      </c>
      <c r="N204" s="36">
        <v>5</v>
      </c>
      <c r="O204" s="36">
        <v>6</v>
      </c>
      <c r="P204" s="36">
        <v>4.25</v>
      </c>
      <c r="Q204" s="36">
        <v>4.25</v>
      </c>
      <c r="R204" s="37">
        <f t="shared" si="22"/>
        <v>4.7115384615384617</v>
      </c>
      <c r="S204" s="38">
        <f t="shared" si="23"/>
        <v>6</v>
      </c>
      <c r="T204" s="38">
        <f t="shared" si="24"/>
        <v>0</v>
      </c>
      <c r="U204" s="38">
        <f t="shared" si="25"/>
        <v>13</v>
      </c>
      <c r="V204" s="38">
        <f t="shared" si="26"/>
        <v>3</v>
      </c>
      <c r="W204" s="38">
        <f t="shared" si="27"/>
        <v>10</v>
      </c>
      <c r="X204" s="38" t="str">
        <f t="shared" si="28"/>
        <v/>
      </c>
      <c r="Y204" s="9"/>
      <c r="Z204" s="9"/>
      <c r="AA204" s="9"/>
    </row>
    <row r="205" spans="1:27" ht="15" x14ac:dyDescent="0.25">
      <c r="A205" s="25" t="s">
        <v>504</v>
      </c>
      <c r="B205" s="25" t="s">
        <v>232</v>
      </c>
      <c r="C205" s="25" t="s">
        <v>233</v>
      </c>
      <c r="D205" s="35" t="s">
        <v>65</v>
      </c>
      <c r="E205" s="36">
        <v>3.25</v>
      </c>
      <c r="F205" s="36">
        <v>5</v>
      </c>
      <c r="G205" s="36">
        <v>3</v>
      </c>
      <c r="H205" s="36">
        <v>3.5</v>
      </c>
      <c r="I205" s="36">
        <v>4.75</v>
      </c>
      <c r="J205" s="36">
        <v>3.25</v>
      </c>
      <c r="K205" s="36">
        <v>4.75</v>
      </c>
      <c r="L205" s="36">
        <v>5.5</v>
      </c>
      <c r="M205" s="36">
        <v>5.5</v>
      </c>
      <c r="N205" s="36">
        <v>3.75</v>
      </c>
      <c r="O205" s="36">
        <v>3.5</v>
      </c>
      <c r="P205" s="36">
        <v>5.75</v>
      </c>
      <c r="Q205" s="36">
        <v>5.5</v>
      </c>
      <c r="R205" s="37">
        <f t="shared" si="22"/>
        <v>4.384615384615385</v>
      </c>
      <c r="S205" s="38">
        <f t="shared" si="23"/>
        <v>5.75</v>
      </c>
      <c r="T205" s="38">
        <f t="shared" si="24"/>
        <v>0</v>
      </c>
      <c r="U205" s="38">
        <f t="shared" si="25"/>
        <v>13</v>
      </c>
      <c r="V205" s="38">
        <f t="shared" si="26"/>
        <v>6</v>
      </c>
      <c r="W205" s="38">
        <f t="shared" si="27"/>
        <v>7</v>
      </c>
      <c r="X205" s="38" t="str">
        <f t="shared" si="28"/>
        <v/>
      </c>
      <c r="Y205" s="9"/>
      <c r="Z205" s="9"/>
      <c r="AA205" s="9"/>
    </row>
    <row r="206" spans="1:27" ht="15" x14ac:dyDescent="0.25">
      <c r="A206" s="25" t="s">
        <v>493</v>
      </c>
      <c r="B206" s="25" t="s">
        <v>234</v>
      </c>
      <c r="C206" s="25" t="s">
        <v>31</v>
      </c>
      <c r="D206" s="35" t="s">
        <v>65</v>
      </c>
      <c r="E206" s="36">
        <v>5.5</v>
      </c>
      <c r="F206" s="36">
        <v>4</v>
      </c>
      <c r="G206" s="36">
        <v>5.25</v>
      </c>
      <c r="H206" s="36">
        <v>4.75</v>
      </c>
      <c r="I206" s="36">
        <v>3.5</v>
      </c>
      <c r="J206" s="36">
        <v>5</v>
      </c>
      <c r="K206" s="36">
        <v>3.75</v>
      </c>
      <c r="L206" s="36">
        <v>4.75</v>
      </c>
      <c r="M206" s="36">
        <v>3.75</v>
      </c>
      <c r="N206" s="36">
        <v>6</v>
      </c>
      <c r="O206" s="36">
        <v>4.75</v>
      </c>
      <c r="P206" s="36">
        <v>4</v>
      </c>
      <c r="Q206" s="36">
        <v>4</v>
      </c>
      <c r="R206" s="37">
        <f t="shared" si="22"/>
        <v>4.5384615384615383</v>
      </c>
      <c r="S206" s="38">
        <f t="shared" si="23"/>
        <v>6</v>
      </c>
      <c r="T206" s="38">
        <f t="shared" si="24"/>
        <v>0</v>
      </c>
      <c r="U206" s="38">
        <f t="shared" si="25"/>
        <v>13</v>
      </c>
      <c r="V206" s="38">
        <f t="shared" si="26"/>
        <v>3</v>
      </c>
      <c r="W206" s="38">
        <f t="shared" si="27"/>
        <v>10</v>
      </c>
      <c r="X206" s="38" t="str">
        <f t="shared" si="28"/>
        <v/>
      </c>
      <c r="Y206" s="9"/>
      <c r="Z206" s="9"/>
      <c r="AA206" s="9"/>
    </row>
    <row r="207" spans="1:27" ht="15" x14ac:dyDescent="0.25">
      <c r="A207" s="25" t="s">
        <v>506</v>
      </c>
      <c r="B207" s="25" t="s">
        <v>235</v>
      </c>
      <c r="C207" s="25" t="s">
        <v>236</v>
      </c>
      <c r="D207" s="35" t="s">
        <v>64</v>
      </c>
      <c r="E207" s="36">
        <v>5.75</v>
      </c>
      <c r="F207" s="36">
        <v>3</v>
      </c>
      <c r="G207" s="36">
        <v>3.75</v>
      </c>
      <c r="H207" s="36">
        <v>3</v>
      </c>
      <c r="I207" s="36">
        <v>4</v>
      </c>
      <c r="J207" s="36">
        <v>4.5</v>
      </c>
      <c r="K207" s="36">
        <v>4.25</v>
      </c>
      <c r="L207" s="36">
        <v>3.5</v>
      </c>
      <c r="M207" s="36">
        <v>5.5</v>
      </c>
      <c r="N207" s="36">
        <v>5.25</v>
      </c>
      <c r="O207" s="36">
        <v>3</v>
      </c>
      <c r="P207" s="36">
        <v>4.25</v>
      </c>
      <c r="Q207" s="36">
        <v>4.5</v>
      </c>
      <c r="R207" s="37">
        <f t="shared" si="22"/>
        <v>4.1730769230769234</v>
      </c>
      <c r="S207" s="38">
        <f t="shared" si="23"/>
        <v>5.75</v>
      </c>
      <c r="T207" s="38">
        <f t="shared" si="24"/>
        <v>0</v>
      </c>
      <c r="U207" s="38">
        <f t="shared" si="25"/>
        <v>13</v>
      </c>
      <c r="V207" s="38">
        <f t="shared" si="26"/>
        <v>5</v>
      </c>
      <c r="W207" s="38">
        <f t="shared" si="27"/>
        <v>8</v>
      </c>
      <c r="X207" s="38" t="str">
        <f t="shared" si="28"/>
        <v>ja</v>
      </c>
      <c r="Y207" s="9"/>
      <c r="Z207" s="9"/>
      <c r="AA207" s="9"/>
    </row>
    <row r="208" spans="1:27" ht="15" x14ac:dyDescent="0.25">
      <c r="A208" s="25" t="s">
        <v>491</v>
      </c>
      <c r="B208" s="39" t="s">
        <v>419</v>
      </c>
      <c r="C208" s="25" t="s">
        <v>420</v>
      </c>
      <c r="D208" s="35" t="s">
        <v>64</v>
      </c>
      <c r="E208" s="36">
        <v>3.25</v>
      </c>
      <c r="F208" s="36">
        <v>5.5</v>
      </c>
      <c r="G208" s="36">
        <v>3.5</v>
      </c>
      <c r="H208" s="36">
        <v>5.5</v>
      </c>
      <c r="I208" s="36">
        <v>5.5</v>
      </c>
      <c r="J208" s="36">
        <v>4</v>
      </c>
      <c r="K208" s="36">
        <v>5</v>
      </c>
      <c r="L208" s="36">
        <v>5.5</v>
      </c>
      <c r="M208" s="36">
        <v>6</v>
      </c>
      <c r="N208" s="36">
        <v>4.75</v>
      </c>
      <c r="O208" s="36">
        <v>5.5</v>
      </c>
      <c r="P208" s="36">
        <v>5.75</v>
      </c>
      <c r="Q208" s="36">
        <v>5.25</v>
      </c>
      <c r="R208" s="37">
        <f t="shared" si="22"/>
        <v>5</v>
      </c>
      <c r="S208" s="38">
        <f t="shared" si="23"/>
        <v>6</v>
      </c>
      <c r="T208" s="38">
        <f t="shared" si="24"/>
        <v>0</v>
      </c>
      <c r="U208" s="38">
        <f t="shared" si="25"/>
        <v>13</v>
      </c>
      <c r="V208" s="38">
        <f t="shared" si="26"/>
        <v>2</v>
      </c>
      <c r="W208" s="38">
        <f t="shared" si="27"/>
        <v>11</v>
      </c>
      <c r="X208" s="38" t="str">
        <f t="shared" si="28"/>
        <v/>
      </c>
      <c r="Y208" s="9"/>
      <c r="Z208" s="9"/>
      <c r="AA208" s="9"/>
    </row>
    <row r="209" spans="1:27" ht="15" x14ac:dyDescent="0.25">
      <c r="A209" s="25" t="s">
        <v>502</v>
      </c>
      <c r="B209" s="25" t="s">
        <v>237</v>
      </c>
      <c r="C209" s="25" t="s">
        <v>238</v>
      </c>
      <c r="D209" s="35" t="s">
        <v>64</v>
      </c>
      <c r="E209" s="36">
        <v>5</v>
      </c>
      <c r="F209" s="36">
        <v>4</v>
      </c>
      <c r="G209" s="36">
        <v>5</v>
      </c>
      <c r="H209" s="36">
        <v>5</v>
      </c>
      <c r="I209" s="36">
        <v>4.25</v>
      </c>
      <c r="J209" s="36">
        <v>5.5</v>
      </c>
      <c r="K209" s="36">
        <v>3</v>
      </c>
      <c r="L209" s="36">
        <v>4.5</v>
      </c>
      <c r="M209" s="36">
        <v>3.75</v>
      </c>
      <c r="N209" s="36">
        <v>4</v>
      </c>
      <c r="O209" s="36">
        <v>5</v>
      </c>
      <c r="P209" s="36">
        <v>4.5</v>
      </c>
      <c r="Q209" s="36">
        <v>4.5</v>
      </c>
      <c r="R209" s="37">
        <f t="shared" si="22"/>
        <v>4.4615384615384617</v>
      </c>
      <c r="S209" s="38">
        <f t="shared" si="23"/>
        <v>5.5</v>
      </c>
      <c r="T209" s="38">
        <f t="shared" si="24"/>
        <v>0</v>
      </c>
      <c r="U209" s="38">
        <f t="shared" si="25"/>
        <v>13</v>
      </c>
      <c r="V209" s="38">
        <f t="shared" si="26"/>
        <v>2</v>
      </c>
      <c r="W209" s="38">
        <f t="shared" si="27"/>
        <v>11</v>
      </c>
      <c r="X209" s="38" t="str">
        <f t="shared" si="28"/>
        <v/>
      </c>
      <c r="Y209" s="9"/>
      <c r="Z209" s="9"/>
      <c r="AA209" s="9"/>
    </row>
    <row r="210" spans="1:27" ht="15" x14ac:dyDescent="0.25">
      <c r="A210" s="25" t="s">
        <v>503</v>
      </c>
      <c r="B210" s="39" t="s">
        <v>421</v>
      </c>
      <c r="C210" s="25" t="s">
        <v>422</v>
      </c>
      <c r="D210" s="35" t="s">
        <v>65</v>
      </c>
      <c r="E210" s="36">
        <v>4.25</v>
      </c>
      <c r="F210" s="36">
        <v>3.25</v>
      </c>
      <c r="G210" s="36">
        <v>2</v>
      </c>
      <c r="H210" s="36">
        <v>5</v>
      </c>
      <c r="I210" s="36">
        <v>4.75</v>
      </c>
      <c r="J210" s="36">
        <v>3</v>
      </c>
      <c r="K210" s="36">
        <v>4</v>
      </c>
      <c r="L210" s="36">
        <v>4</v>
      </c>
      <c r="M210" s="36"/>
      <c r="N210" s="36"/>
      <c r="O210" s="36">
        <v>5</v>
      </c>
      <c r="P210" s="36">
        <v>5.75</v>
      </c>
      <c r="Q210" s="36">
        <v>4.75</v>
      </c>
      <c r="R210" s="37">
        <f t="shared" si="22"/>
        <v>4.1590909090909092</v>
      </c>
      <c r="S210" s="38">
        <f t="shared" si="23"/>
        <v>5.75</v>
      </c>
      <c r="T210" s="38">
        <f t="shared" si="24"/>
        <v>2</v>
      </c>
      <c r="U210" s="38">
        <f t="shared" si="25"/>
        <v>11</v>
      </c>
      <c r="V210" s="38">
        <f t="shared" si="26"/>
        <v>3</v>
      </c>
      <c r="W210" s="38">
        <f t="shared" si="27"/>
        <v>8</v>
      </c>
      <c r="X210" s="38" t="str">
        <f t="shared" si="28"/>
        <v/>
      </c>
      <c r="Y210" s="9"/>
      <c r="Z210" s="9"/>
      <c r="AA210" s="9"/>
    </row>
    <row r="211" spans="1:27" ht="15" x14ac:dyDescent="0.25">
      <c r="A211" s="25" t="s">
        <v>501</v>
      </c>
      <c r="B211" s="25" t="s">
        <v>239</v>
      </c>
      <c r="C211" s="25" t="s">
        <v>240</v>
      </c>
      <c r="D211" s="35" t="s">
        <v>65</v>
      </c>
      <c r="E211" s="36">
        <v>3.75</v>
      </c>
      <c r="F211" s="36">
        <v>4.5</v>
      </c>
      <c r="G211" s="36">
        <v>5</v>
      </c>
      <c r="H211" s="36">
        <v>3</v>
      </c>
      <c r="I211" s="36">
        <v>5.5</v>
      </c>
      <c r="J211" s="36">
        <v>3.75</v>
      </c>
      <c r="K211" s="36">
        <v>5.5</v>
      </c>
      <c r="L211" s="36">
        <v>4.5</v>
      </c>
      <c r="M211" s="36">
        <v>5</v>
      </c>
      <c r="N211" s="36">
        <v>5.75</v>
      </c>
      <c r="O211" s="36">
        <v>3</v>
      </c>
      <c r="P211" s="36">
        <v>5.25</v>
      </c>
      <c r="Q211" s="36">
        <v>5.25</v>
      </c>
      <c r="R211" s="37">
        <f t="shared" si="22"/>
        <v>4.5961538461538458</v>
      </c>
      <c r="S211" s="38">
        <f t="shared" si="23"/>
        <v>5.75</v>
      </c>
      <c r="T211" s="38">
        <f t="shared" si="24"/>
        <v>0</v>
      </c>
      <c r="U211" s="38">
        <f t="shared" si="25"/>
        <v>13</v>
      </c>
      <c r="V211" s="38">
        <f t="shared" si="26"/>
        <v>4</v>
      </c>
      <c r="W211" s="38">
        <f t="shared" si="27"/>
        <v>9</v>
      </c>
      <c r="X211" s="38" t="str">
        <f t="shared" si="28"/>
        <v/>
      </c>
      <c r="Y211" s="9"/>
      <c r="Z211" s="9"/>
      <c r="AA211" s="9"/>
    </row>
    <row r="212" spans="1:27" ht="15" x14ac:dyDescent="0.25">
      <c r="A212" s="25" t="s">
        <v>504</v>
      </c>
      <c r="B212" s="39" t="s">
        <v>423</v>
      </c>
      <c r="C212" s="25" t="s">
        <v>156</v>
      </c>
      <c r="D212" s="35" t="s">
        <v>65</v>
      </c>
      <c r="E212" s="36">
        <v>4.5</v>
      </c>
      <c r="F212" s="36">
        <v>3.25</v>
      </c>
      <c r="G212" s="36">
        <v>4.25</v>
      </c>
      <c r="H212" s="36">
        <v>5.25</v>
      </c>
      <c r="I212" s="36">
        <v>4.75</v>
      </c>
      <c r="J212" s="36"/>
      <c r="K212" s="36">
        <v>5.25</v>
      </c>
      <c r="L212" s="36">
        <v>5.75</v>
      </c>
      <c r="M212" s="36">
        <v>3.25</v>
      </c>
      <c r="N212" s="36">
        <v>3.5</v>
      </c>
      <c r="O212" s="36">
        <v>5.25</v>
      </c>
      <c r="P212" s="36">
        <v>4.75</v>
      </c>
      <c r="Q212" s="36">
        <v>5.75</v>
      </c>
      <c r="R212" s="37">
        <f t="shared" si="22"/>
        <v>4.625</v>
      </c>
      <c r="S212" s="38">
        <f t="shared" si="23"/>
        <v>5.75</v>
      </c>
      <c r="T212" s="38">
        <f t="shared" si="24"/>
        <v>1</v>
      </c>
      <c r="U212" s="38">
        <f t="shared" si="25"/>
        <v>12</v>
      </c>
      <c r="V212" s="38">
        <f t="shared" si="26"/>
        <v>3</v>
      </c>
      <c r="W212" s="38">
        <f t="shared" si="27"/>
        <v>9</v>
      </c>
      <c r="X212" s="38" t="str">
        <f t="shared" si="28"/>
        <v/>
      </c>
      <c r="Y212" s="9"/>
      <c r="Z212" s="9"/>
      <c r="AA212" s="9"/>
    </row>
    <row r="213" spans="1:27" ht="15" x14ac:dyDescent="0.25">
      <c r="A213" s="25" t="s">
        <v>500</v>
      </c>
      <c r="B213" s="25" t="s">
        <v>241</v>
      </c>
      <c r="C213" s="25" t="s">
        <v>242</v>
      </c>
      <c r="D213" s="35" t="s">
        <v>65</v>
      </c>
      <c r="E213" s="36">
        <v>2.75</v>
      </c>
      <c r="F213" s="36">
        <v>5</v>
      </c>
      <c r="G213" s="36">
        <v>5</v>
      </c>
      <c r="H213" s="36">
        <v>6</v>
      </c>
      <c r="I213" s="36">
        <v>4.25</v>
      </c>
      <c r="J213" s="36">
        <v>4.25</v>
      </c>
      <c r="K213" s="36">
        <v>4.5</v>
      </c>
      <c r="L213" s="36">
        <v>6</v>
      </c>
      <c r="M213" s="36">
        <v>3.75</v>
      </c>
      <c r="N213" s="36">
        <v>5.5</v>
      </c>
      <c r="O213" s="36">
        <v>6</v>
      </c>
      <c r="P213" s="36">
        <v>5.25</v>
      </c>
      <c r="Q213" s="36">
        <v>5.5</v>
      </c>
      <c r="R213" s="37">
        <f t="shared" si="22"/>
        <v>4.9038461538461542</v>
      </c>
      <c r="S213" s="38">
        <f t="shared" si="23"/>
        <v>6</v>
      </c>
      <c r="T213" s="38">
        <f t="shared" si="24"/>
        <v>0</v>
      </c>
      <c r="U213" s="38">
        <f t="shared" si="25"/>
        <v>13</v>
      </c>
      <c r="V213" s="38">
        <f t="shared" si="26"/>
        <v>2</v>
      </c>
      <c r="W213" s="38">
        <f t="shared" si="27"/>
        <v>11</v>
      </c>
      <c r="X213" s="38" t="str">
        <f t="shared" si="28"/>
        <v/>
      </c>
      <c r="Y213" s="9"/>
      <c r="Z213" s="9"/>
      <c r="AA213" s="9"/>
    </row>
    <row r="214" spans="1:27" ht="15" x14ac:dyDescent="0.25">
      <c r="A214" s="25" t="s">
        <v>495</v>
      </c>
      <c r="B214" s="25" t="s">
        <v>243</v>
      </c>
      <c r="C214" s="25" t="s">
        <v>244</v>
      </c>
      <c r="D214" s="35" t="s">
        <v>64</v>
      </c>
      <c r="E214" s="36">
        <v>6</v>
      </c>
      <c r="F214" s="36">
        <v>5.5</v>
      </c>
      <c r="G214" s="36">
        <v>2.75</v>
      </c>
      <c r="H214" s="36">
        <v>5.5</v>
      </c>
      <c r="I214" s="36">
        <v>4</v>
      </c>
      <c r="J214" s="36">
        <v>5</v>
      </c>
      <c r="K214" s="36">
        <v>4.5</v>
      </c>
      <c r="L214" s="36">
        <v>3.25</v>
      </c>
      <c r="M214" s="36">
        <v>5.25</v>
      </c>
      <c r="N214" s="36">
        <v>4.5</v>
      </c>
      <c r="O214" s="36">
        <v>5.5</v>
      </c>
      <c r="P214" s="36">
        <v>5.75</v>
      </c>
      <c r="Q214" s="36">
        <v>4.75</v>
      </c>
      <c r="R214" s="37">
        <f t="shared" si="22"/>
        <v>4.7884615384615383</v>
      </c>
      <c r="S214" s="38">
        <f t="shared" si="23"/>
        <v>6</v>
      </c>
      <c r="T214" s="38">
        <f t="shared" si="24"/>
        <v>0</v>
      </c>
      <c r="U214" s="38">
        <f t="shared" si="25"/>
        <v>13</v>
      </c>
      <c r="V214" s="38">
        <f t="shared" si="26"/>
        <v>2</v>
      </c>
      <c r="W214" s="38">
        <f t="shared" si="27"/>
        <v>11</v>
      </c>
      <c r="X214" s="38" t="str">
        <f t="shared" si="28"/>
        <v>ja</v>
      </c>
      <c r="Y214" s="9"/>
      <c r="Z214" s="9"/>
      <c r="AA214" s="9"/>
    </row>
    <row r="215" spans="1:27" ht="15" x14ac:dyDescent="0.25">
      <c r="A215" s="25" t="s">
        <v>495</v>
      </c>
      <c r="B215" s="25" t="s">
        <v>245</v>
      </c>
      <c r="C215" s="25" t="s">
        <v>246</v>
      </c>
      <c r="D215" s="35" t="s">
        <v>64</v>
      </c>
      <c r="E215" s="36">
        <v>3.5</v>
      </c>
      <c r="F215" s="36">
        <v>4.75</v>
      </c>
      <c r="G215" s="36">
        <v>3</v>
      </c>
      <c r="H215" s="36">
        <v>3.25</v>
      </c>
      <c r="I215" s="36">
        <v>4.25</v>
      </c>
      <c r="J215" s="36">
        <v>5</v>
      </c>
      <c r="K215" s="36">
        <v>4.75</v>
      </c>
      <c r="L215" s="36">
        <v>4.25</v>
      </c>
      <c r="M215" s="36">
        <v>4.25</v>
      </c>
      <c r="N215" s="36">
        <v>5.25</v>
      </c>
      <c r="O215" s="36">
        <v>3.25</v>
      </c>
      <c r="P215" s="36">
        <v>4</v>
      </c>
      <c r="Q215" s="36">
        <v>4.5</v>
      </c>
      <c r="R215" s="37">
        <f t="shared" si="22"/>
        <v>4.1538461538461542</v>
      </c>
      <c r="S215" s="38">
        <f t="shared" si="23"/>
        <v>5.25</v>
      </c>
      <c r="T215" s="38">
        <f t="shared" si="24"/>
        <v>0</v>
      </c>
      <c r="U215" s="38">
        <f t="shared" si="25"/>
        <v>13</v>
      </c>
      <c r="V215" s="38">
        <f t="shared" si="26"/>
        <v>4</v>
      </c>
      <c r="W215" s="38">
        <f t="shared" si="27"/>
        <v>9</v>
      </c>
      <c r="X215" s="38" t="str">
        <f t="shared" si="28"/>
        <v/>
      </c>
      <c r="Y215" s="9"/>
      <c r="Z215" s="9"/>
      <c r="AA215" s="9"/>
    </row>
    <row r="216" spans="1:27" ht="15" x14ac:dyDescent="0.25">
      <c r="A216" s="25" t="s">
        <v>501</v>
      </c>
      <c r="B216" s="25" t="s">
        <v>247</v>
      </c>
      <c r="C216" s="25" t="s">
        <v>244</v>
      </c>
      <c r="D216" s="35" t="s">
        <v>64</v>
      </c>
      <c r="E216" s="36">
        <v>3.5</v>
      </c>
      <c r="F216" s="36">
        <v>3.25</v>
      </c>
      <c r="G216" s="36">
        <v>4.75</v>
      </c>
      <c r="H216" s="36">
        <v>5.75</v>
      </c>
      <c r="I216" s="36">
        <v>3.5</v>
      </c>
      <c r="J216" s="36">
        <v>2.75</v>
      </c>
      <c r="K216" s="36">
        <v>4</v>
      </c>
      <c r="L216" s="36">
        <v>5</v>
      </c>
      <c r="M216" s="36">
        <v>3.5</v>
      </c>
      <c r="N216" s="36">
        <v>4</v>
      </c>
      <c r="O216" s="36">
        <v>5.75</v>
      </c>
      <c r="P216" s="36">
        <v>4</v>
      </c>
      <c r="Q216" s="36">
        <v>5.5</v>
      </c>
      <c r="R216" s="37">
        <f t="shared" si="22"/>
        <v>4.25</v>
      </c>
      <c r="S216" s="38">
        <f t="shared" si="23"/>
        <v>5.75</v>
      </c>
      <c r="T216" s="38">
        <f t="shared" si="24"/>
        <v>0</v>
      </c>
      <c r="U216" s="38">
        <f t="shared" si="25"/>
        <v>13</v>
      </c>
      <c r="V216" s="38">
        <f t="shared" si="26"/>
        <v>5</v>
      </c>
      <c r="W216" s="38">
        <f t="shared" si="27"/>
        <v>8</v>
      </c>
      <c r="X216" s="38" t="str">
        <f t="shared" si="28"/>
        <v/>
      </c>
      <c r="Y216" s="9"/>
      <c r="Z216" s="9"/>
      <c r="AA216" s="9"/>
    </row>
    <row r="217" spans="1:27" ht="15" x14ac:dyDescent="0.25">
      <c r="A217" s="25" t="s">
        <v>503</v>
      </c>
      <c r="B217" s="25" t="s">
        <v>247</v>
      </c>
      <c r="C217" s="25" t="s">
        <v>248</v>
      </c>
      <c r="D217" s="35" t="s">
        <v>65</v>
      </c>
      <c r="E217" s="36">
        <v>5</v>
      </c>
      <c r="F217" s="36">
        <v>4.75</v>
      </c>
      <c r="G217" s="36">
        <v>4.75</v>
      </c>
      <c r="H217" s="36">
        <v>5</v>
      </c>
      <c r="I217" s="36">
        <v>4.5</v>
      </c>
      <c r="J217" s="36">
        <v>3.25</v>
      </c>
      <c r="K217" s="36">
        <v>3.5</v>
      </c>
      <c r="L217" s="36">
        <v>4</v>
      </c>
      <c r="M217" s="36">
        <v>4</v>
      </c>
      <c r="N217" s="36">
        <v>3.5</v>
      </c>
      <c r="O217" s="36">
        <v>5</v>
      </c>
      <c r="P217" s="36">
        <v>4.75</v>
      </c>
      <c r="Q217" s="36">
        <v>6</v>
      </c>
      <c r="R217" s="37">
        <f t="shared" si="22"/>
        <v>4.4615384615384617</v>
      </c>
      <c r="S217" s="38">
        <f t="shared" si="23"/>
        <v>6</v>
      </c>
      <c r="T217" s="38">
        <f t="shared" si="24"/>
        <v>0</v>
      </c>
      <c r="U217" s="38">
        <f t="shared" si="25"/>
        <v>13</v>
      </c>
      <c r="V217" s="38">
        <f t="shared" si="26"/>
        <v>3</v>
      </c>
      <c r="W217" s="38">
        <f t="shared" si="27"/>
        <v>10</v>
      </c>
      <c r="X217" s="38" t="str">
        <f t="shared" si="28"/>
        <v/>
      </c>
      <c r="Y217" s="9"/>
      <c r="Z217" s="9"/>
      <c r="AA217" s="9"/>
    </row>
    <row r="218" spans="1:27" ht="15" x14ac:dyDescent="0.25">
      <c r="A218" s="25" t="s">
        <v>491</v>
      </c>
      <c r="B218" s="25" t="s">
        <v>249</v>
      </c>
      <c r="C218" s="25" t="s">
        <v>250</v>
      </c>
      <c r="D218" s="35" t="s">
        <v>65</v>
      </c>
      <c r="E218" s="36">
        <v>5</v>
      </c>
      <c r="F218" s="36">
        <v>5.25</v>
      </c>
      <c r="G218" s="36">
        <v>4.25</v>
      </c>
      <c r="H218" s="36">
        <v>4</v>
      </c>
      <c r="I218" s="36">
        <v>5.75</v>
      </c>
      <c r="J218" s="36">
        <v>5</v>
      </c>
      <c r="K218" s="36">
        <v>5.75</v>
      </c>
      <c r="L218" s="36">
        <v>4</v>
      </c>
      <c r="M218" s="36">
        <v>5.5</v>
      </c>
      <c r="N218" s="36">
        <v>5.5</v>
      </c>
      <c r="O218" s="36">
        <v>4</v>
      </c>
      <c r="P218" s="36">
        <v>5</v>
      </c>
      <c r="Q218" s="36">
        <v>4.5</v>
      </c>
      <c r="R218" s="37">
        <f t="shared" si="22"/>
        <v>4.884615384615385</v>
      </c>
      <c r="S218" s="38">
        <f t="shared" si="23"/>
        <v>5.75</v>
      </c>
      <c r="T218" s="38">
        <f t="shared" si="24"/>
        <v>0</v>
      </c>
      <c r="U218" s="38">
        <f t="shared" si="25"/>
        <v>13</v>
      </c>
      <c r="V218" s="38">
        <f t="shared" si="26"/>
        <v>0</v>
      </c>
      <c r="W218" s="38">
        <f t="shared" si="27"/>
        <v>13</v>
      </c>
      <c r="X218" s="38" t="str">
        <f t="shared" si="28"/>
        <v>ja</v>
      </c>
      <c r="Y218" s="9"/>
      <c r="Z218" s="9"/>
      <c r="AA218" s="9"/>
    </row>
    <row r="219" spans="1:27" ht="15" x14ac:dyDescent="0.25">
      <c r="A219" s="25" t="s">
        <v>505</v>
      </c>
      <c r="B219" s="39" t="s">
        <v>424</v>
      </c>
      <c r="C219" s="25" t="s">
        <v>186</v>
      </c>
      <c r="D219" s="35" t="s">
        <v>65</v>
      </c>
      <c r="E219" s="36">
        <v>4.75</v>
      </c>
      <c r="F219" s="36">
        <v>3.25</v>
      </c>
      <c r="G219" s="36">
        <v>4</v>
      </c>
      <c r="H219" s="36">
        <v>4</v>
      </c>
      <c r="I219" s="36">
        <v>4.5</v>
      </c>
      <c r="J219" s="36">
        <v>3.25</v>
      </c>
      <c r="K219" s="36">
        <v>3.25</v>
      </c>
      <c r="L219" s="36">
        <v>3.25</v>
      </c>
      <c r="M219" s="36">
        <v>5</v>
      </c>
      <c r="N219" s="36">
        <v>4</v>
      </c>
      <c r="O219" s="36">
        <v>4</v>
      </c>
      <c r="P219" s="36">
        <v>4</v>
      </c>
      <c r="Q219" s="36">
        <v>5.5</v>
      </c>
      <c r="R219" s="37">
        <f t="shared" si="22"/>
        <v>4.0576923076923075</v>
      </c>
      <c r="S219" s="38">
        <f t="shared" si="23"/>
        <v>5.5</v>
      </c>
      <c r="T219" s="38">
        <f t="shared" si="24"/>
        <v>0</v>
      </c>
      <c r="U219" s="38">
        <f t="shared" si="25"/>
        <v>13</v>
      </c>
      <c r="V219" s="38">
        <f t="shared" si="26"/>
        <v>4</v>
      </c>
      <c r="W219" s="38">
        <f t="shared" si="27"/>
        <v>9</v>
      </c>
      <c r="X219" s="38" t="str">
        <f t="shared" si="28"/>
        <v/>
      </c>
      <c r="Y219" s="9"/>
      <c r="Z219" s="9"/>
      <c r="AA219" s="9"/>
    </row>
    <row r="220" spans="1:27" ht="15" x14ac:dyDescent="0.25">
      <c r="A220" s="25" t="s">
        <v>500</v>
      </c>
      <c r="B220" s="25" t="s">
        <v>251</v>
      </c>
      <c r="C220" s="25" t="s">
        <v>252</v>
      </c>
      <c r="D220" s="35" t="s">
        <v>64</v>
      </c>
      <c r="E220" s="36">
        <v>4.75</v>
      </c>
      <c r="F220" s="36">
        <v>4</v>
      </c>
      <c r="G220" s="36">
        <v>3.75</v>
      </c>
      <c r="H220" s="36">
        <v>4.75</v>
      </c>
      <c r="I220" s="36">
        <v>3.5</v>
      </c>
      <c r="J220" s="36">
        <v>5.25</v>
      </c>
      <c r="K220" s="36">
        <v>3.5</v>
      </c>
      <c r="L220" s="36">
        <v>4</v>
      </c>
      <c r="M220" s="36">
        <v>5.25</v>
      </c>
      <c r="N220" s="36">
        <v>5.75</v>
      </c>
      <c r="O220" s="36">
        <v>4.75</v>
      </c>
      <c r="P220" s="36">
        <v>4.5</v>
      </c>
      <c r="Q220" s="36">
        <v>5.25</v>
      </c>
      <c r="R220" s="37">
        <f t="shared" si="22"/>
        <v>4.5384615384615383</v>
      </c>
      <c r="S220" s="38">
        <f t="shared" si="23"/>
        <v>5.75</v>
      </c>
      <c r="T220" s="38">
        <f t="shared" si="24"/>
        <v>0</v>
      </c>
      <c r="U220" s="38">
        <f t="shared" si="25"/>
        <v>13</v>
      </c>
      <c r="V220" s="38">
        <f t="shared" si="26"/>
        <v>3</v>
      </c>
      <c r="W220" s="38">
        <f t="shared" si="27"/>
        <v>10</v>
      </c>
      <c r="X220" s="38" t="str">
        <f t="shared" si="28"/>
        <v/>
      </c>
      <c r="Y220" s="9"/>
      <c r="Z220" s="9"/>
      <c r="AA220" s="9"/>
    </row>
    <row r="221" spans="1:27" ht="15" x14ac:dyDescent="0.25">
      <c r="A221" s="25" t="s">
        <v>492</v>
      </c>
      <c r="B221" s="25" t="s">
        <v>253</v>
      </c>
      <c r="C221" s="25" t="s">
        <v>254</v>
      </c>
      <c r="D221" s="35" t="s">
        <v>64</v>
      </c>
      <c r="E221" s="36">
        <v>5.25</v>
      </c>
      <c r="F221" s="36">
        <v>5.25</v>
      </c>
      <c r="G221" s="36">
        <v>2.25</v>
      </c>
      <c r="H221" s="36">
        <v>5.75</v>
      </c>
      <c r="I221" s="36">
        <v>5.25</v>
      </c>
      <c r="J221" s="36">
        <v>4.25</v>
      </c>
      <c r="K221" s="36">
        <v>3.5</v>
      </c>
      <c r="L221" s="36">
        <v>5.5</v>
      </c>
      <c r="M221" s="36">
        <v>3.5</v>
      </c>
      <c r="N221" s="36">
        <v>5</v>
      </c>
      <c r="O221" s="36">
        <v>5.75</v>
      </c>
      <c r="P221" s="36">
        <v>5.5</v>
      </c>
      <c r="Q221" s="36">
        <v>4.5</v>
      </c>
      <c r="R221" s="37">
        <f t="shared" si="22"/>
        <v>4.7115384615384617</v>
      </c>
      <c r="S221" s="38">
        <f t="shared" si="23"/>
        <v>5.75</v>
      </c>
      <c r="T221" s="38">
        <f t="shared" si="24"/>
        <v>0</v>
      </c>
      <c r="U221" s="38">
        <f t="shared" si="25"/>
        <v>13</v>
      </c>
      <c r="V221" s="38">
        <f t="shared" si="26"/>
        <v>3</v>
      </c>
      <c r="W221" s="38">
        <f t="shared" si="27"/>
        <v>10</v>
      </c>
      <c r="X221" s="38" t="str">
        <f t="shared" si="28"/>
        <v/>
      </c>
      <c r="Y221" s="9"/>
      <c r="Z221" s="9"/>
      <c r="AA221" s="9"/>
    </row>
    <row r="222" spans="1:27" ht="15" x14ac:dyDescent="0.25">
      <c r="A222" s="25" t="s">
        <v>497</v>
      </c>
      <c r="B222" s="25" t="s">
        <v>255</v>
      </c>
      <c r="C222" s="25" t="s">
        <v>15</v>
      </c>
      <c r="D222" s="35" t="s">
        <v>65</v>
      </c>
      <c r="E222" s="36">
        <v>3</v>
      </c>
      <c r="F222" s="36">
        <v>5.75</v>
      </c>
      <c r="G222" s="36">
        <v>5</v>
      </c>
      <c r="H222" s="36">
        <v>4.75</v>
      </c>
      <c r="I222" s="36">
        <v>4.5</v>
      </c>
      <c r="J222" s="36">
        <v>3.25</v>
      </c>
      <c r="K222" s="36">
        <v>4</v>
      </c>
      <c r="L222" s="36">
        <v>4</v>
      </c>
      <c r="M222" s="36">
        <v>5.75</v>
      </c>
      <c r="N222" s="36">
        <v>3.75</v>
      </c>
      <c r="O222" s="36">
        <v>4.75</v>
      </c>
      <c r="P222" s="36">
        <v>4.25</v>
      </c>
      <c r="Q222" s="36">
        <v>6</v>
      </c>
      <c r="R222" s="37">
        <f t="shared" si="22"/>
        <v>4.5192307692307692</v>
      </c>
      <c r="S222" s="38">
        <f t="shared" si="23"/>
        <v>6</v>
      </c>
      <c r="T222" s="38">
        <f t="shared" si="24"/>
        <v>0</v>
      </c>
      <c r="U222" s="38">
        <f t="shared" si="25"/>
        <v>13</v>
      </c>
      <c r="V222" s="38">
        <f t="shared" si="26"/>
        <v>3</v>
      </c>
      <c r="W222" s="38">
        <f t="shared" si="27"/>
        <v>10</v>
      </c>
      <c r="X222" s="38" t="str">
        <f t="shared" si="28"/>
        <v/>
      </c>
      <c r="Y222" s="9"/>
      <c r="Z222" s="9"/>
      <c r="AA222" s="9"/>
    </row>
    <row r="223" spans="1:27" ht="15" x14ac:dyDescent="0.25">
      <c r="A223" s="25" t="s">
        <v>504</v>
      </c>
      <c r="B223" s="39" t="s">
        <v>255</v>
      </c>
      <c r="C223" s="25" t="s">
        <v>184</v>
      </c>
      <c r="D223" s="35" t="s">
        <v>64</v>
      </c>
      <c r="E223" s="36">
        <v>3.25</v>
      </c>
      <c r="F223" s="36">
        <v>5.5</v>
      </c>
      <c r="G223" s="36">
        <v>2.75</v>
      </c>
      <c r="H223" s="36">
        <v>3.25</v>
      </c>
      <c r="I223" s="36">
        <v>5.5</v>
      </c>
      <c r="J223" s="36">
        <v>3.75</v>
      </c>
      <c r="K223" s="36">
        <v>4.5</v>
      </c>
      <c r="L223" s="36">
        <v>3.25</v>
      </c>
      <c r="M223" s="36">
        <v>3.25</v>
      </c>
      <c r="N223" s="36">
        <v>3</v>
      </c>
      <c r="O223" s="36">
        <v>5.25</v>
      </c>
      <c r="P223" s="36">
        <v>6</v>
      </c>
      <c r="Q223" s="36">
        <v>4.75</v>
      </c>
      <c r="R223" s="37">
        <f t="shared" si="22"/>
        <v>4.1538461538461542</v>
      </c>
      <c r="S223" s="38">
        <f t="shared" si="23"/>
        <v>6</v>
      </c>
      <c r="T223" s="38">
        <f t="shared" si="24"/>
        <v>0</v>
      </c>
      <c r="U223" s="38">
        <f t="shared" si="25"/>
        <v>13</v>
      </c>
      <c r="V223" s="38">
        <f t="shared" si="26"/>
        <v>7</v>
      </c>
      <c r="W223" s="38">
        <f t="shared" si="27"/>
        <v>6</v>
      </c>
      <c r="X223" s="38" t="str">
        <f t="shared" si="28"/>
        <v/>
      </c>
      <c r="Y223" s="9"/>
      <c r="Z223" s="9"/>
      <c r="AA223" s="9"/>
    </row>
    <row r="224" spans="1:27" ht="15" x14ac:dyDescent="0.25">
      <c r="A224" s="25" t="s">
        <v>494</v>
      </c>
      <c r="B224" s="25" t="s">
        <v>256</v>
      </c>
      <c r="C224" s="25" t="s">
        <v>24</v>
      </c>
      <c r="D224" s="35" t="s">
        <v>65</v>
      </c>
      <c r="E224" s="36">
        <v>4</v>
      </c>
      <c r="F224" s="36">
        <v>4</v>
      </c>
      <c r="G224" s="36">
        <v>5.5</v>
      </c>
      <c r="H224" s="36">
        <v>4.75</v>
      </c>
      <c r="I224" s="36">
        <v>4</v>
      </c>
      <c r="J224" s="36">
        <v>4.75</v>
      </c>
      <c r="K224" s="36">
        <v>4.25</v>
      </c>
      <c r="L224" s="36">
        <v>4.75</v>
      </c>
      <c r="M224" s="36">
        <v>5</v>
      </c>
      <c r="N224" s="36">
        <v>4</v>
      </c>
      <c r="O224" s="36">
        <v>4.75</v>
      </c>
      <c r="P224" s="36">
        <v>4.25</v>
      </c>
      <c r="Q224" s="36">
        <v>5.5</v>
      </c>
      <c r="R224" s="37">
        <f t="shared" si="22"/>
        <v>4.5769230769230766</v>
      </c>
      <c r="S224" s="38">
        <f t="shared" si="23"/>
        <v>5.5</v>
      </c>
      <c r="T224" s="38">
        <f t="shared" si="24"/>
        <v>0</v>
      </c>
      <c r="U224" s="38">
        <f t="shared" si="25"/>
        <v>13</v>
      </c>
      <c r="V224" s="38">
        <f t="shared" si="26"/>
        <v>0</v>
      </c>
      <c r="W224" s="38">
        <f t="shared" si="27"/>
        <v>13</v>
      </c>
      <c r="X224" s="38" t="str">
        <f t="shared" si="28"/>
        <v>ja</v>
      </c>
      <c r="Y224" s="9"/>
      <c r="Z224" s="9"/>
      <c r="AA224" s="9"/>
    </row>
    <row r="225" spans="1:27" ht="15" x14ac:dyDescent="0.25">
      <c r="A225" s="25" t="s">
        <v>505</v>
      </c>
      <c r="B225" s="25" t="s">
        <v>257</v>
      </c>
      <c r="C225" s="25" t="s">
        <v>258</v>
      </c>
      <c r="D225" s="35" t="s">
        <v>65</v>
      </c>
      <c r="E225" s="36">
        <v>4</v>
      </c>
      <c r="F225" s="36">
        <v>3.25</v>
      </c>
      <c r="G225" s="36">
        <v>6</v>
      </c>
      <c r="H225" s="36">
        <v>4</v>
      </c>
      <c r="I225" s="36">
        <v>4.5</v>
      </c>
      <c r="J225" s="36">
        <v>4.75</v>
      </c>
      <c r="K225" s="36">
        <v>5.75</v>
      </c>
      <c r="L225" s="36">
        <v>5.25</v>
      </c>
      <c r="M225" s="36">
        <v>4</v>
      </c>
      <c r="N225" s="36">
        <v>3.5</v>
      </c>
      <c r="O225" s="36">
        <v>4</v>
      </c>
      <c r="P225" s="36">
        <v>5.75</v>
      </c>
      <c r="Q225" s="36">
        <v>5</v>
      </c>
      <c r="R225" s="37">
        <f t="shared" si="22"/>
        <v>4.5961538461538458</v>
      </c>
      <c r="S225" s="38">
        <f t="shared" si="23"/>
        <v>6</v>
      </c>
      <c r="T225" s="38">
        <f t="shared" si="24"/>
        <v>0</v>
      </c>
      <c r="U225" s="38">
        <f t="shared" si="25"/>
        <v>13</v>
      </c>
      <c r="V225" s="38">
        <f t="shared" si="26"/>
        <v>2</v>
      </c>
      <c r="W225" s="38">
        <f t="shared" si="27"/>
        <v>11</v>
      </c>
      <c r="X225" s="38" t="str">
        <f t="shared" si="28"/>
        <v>ja</v>
      </c>
      <c r="Y225" s="9"/>
      <c r="Z225" s="9"/>
      <c r="AA225" s="9"/>
    </row>
    <row r="226" spans="1:27" ht="15" x14ac:dyDescent="0.25">
      <c r="A226" s="25" t="s">
        <v>497</v>
      </c>
      <c r="B226" s="25" t="s">
        <v>259</v>
      </c>
      <c r="C226" s="25" t="s">
        <v>111</v>
      </c>
      <c r="D226" s="35" t="s">
        <v>65</v>
      </c>
      <c r="E226" s="36">
        <v>3</v>
      </c>
      <c r="F226" s="36">
        <v>4.5</v>
      </c>
      <c r="G226" s="36">
        <v>3.75</v>
      </c>
      <c r="H226" s="36">
        <v>4.75</v>
      </c>
      <c r="I226" s="36">
        <v>3.25</v>
      </c>
      <c r="J226" s="36">
        <v>6</v>
      </c>
      <c r="K226" s="36">
        <v>5.5</v>
      </c>
      <c r="L226" s="36">
        <v>3.75</v>
      </c>
      <c r="M226" s="36">
        <v>4</v>
      </c>
      <c r="N226" s="36">
        <v>4.5</v>
      </c>
      <c r="O226" s="36">
        <v>4.75</v>
      </c>
      <c r="P226" s="36">
        <v>4.75</v>
      </c>
      <c r="Q226" s="36">
        <v>4.5</v>
      </c>
      <c r="R226" s="37">
        <f t="shared" si="22"/>
        <v>4.384615384615385</v>
      </c>
      <c r="S226" s="38">
        <f t="shared" si="23"/>
        <v>6</v>
      </c>
      <c r="T226" s="38">
        <f t="shared" si="24"/>
        <v>0</v>
      </c>
      <c r="U226" s="38">
        <f t="shared" si="25"/>
        <v>13</v>
      </c>
      <c r="V226" s="38">
        <f t="shared" si="26"/>
        <v>4</v>
      </c>
      <c r="W226" s="38">
        <f t="shared" si="27"/>
        <v>9</v>
      </c>
      <c r="X226" s="38" t="str">
        <f t="shared" si="28"/>
        <v/>
      </c>
      <c r="Y226" s="9"/>
      <c r="Z226" s="9"/>
      <c r="AA226" s="9"/>
    </row>
    <row r="227" spans="1:27" ht="15" x14ac:dyDescent="0.25">
      <c r="A227" s="25" t="s">
        <v>498</v>
      </c>
      <c r="B227" s="25" t="s">
        <v>260</v>
      </c>
      <c r="C227" s="25" t="s">
        <v>261</v>
      </c>
      <c r="D227" s="35" t="s">
        <v>65</v>
      </c>
      <c r="E227" s="36">
        <v>5.5</v>
      </c>
      <c r="F227" s="36">
        <v>4</v>
      </c>
      <c r="G227" s="36">
        <v>3.5</v>
      </c>
      <c r="H227" s="36">
        <v>4</v>
      </c>
      <c r="I227" s="36">
        <v>5</v>
      </c>
      <c r="J227" s="36">
        <v>4.25</v>
      </c>
      <c r="K227" s="36">
        <v>3.5</v>
      </c>
      <c r="L227" s="36">
        <v>5</v>
      </c>
      <c r="M227" s="36">
        <v>3.25</v>
      </c>
      <c r="N227" s="36">
        <v>4</v>
      </c>
      <c r="O227" s="36">
        <v>4</v>
      </c>
      <c r="P227" s="36">
        <v>4.5</v>
      </c>
      <c r="Q227" s="36">
        <v>5.75</v>
      </c>
      <c r="R227" s="37">
        <f t="shared" si="22"/>
        <v>4.3269230769230766</v>
      </c>
      <c r="S227" s="38">
        <f t="shared" si="23"/>
        <v>5.75</v>
      </c>
      <c r="T227" s="38">
        <f t="shared" si="24"/>
        <v>0</v>
      </c>
      <c r="U227" s="38">
        <f t="shared" si="25"/>
        <v>13</v>
      </c>
      <c r="V227" s="38">
        <f t="shared" si="26"/>
        <v>3</v>
      </c>
      <c r="W227" s="38">
        <f t="shared" si="27"/>
        <v>10</v>
      </c>
      <c r="X227" s="38" t="str">
        <f t="shared" si="28"/>
        <v/>
      </c>
      <c r="Y227" s="9"/>
      <c r="Z227" s="9"/>
      <c r="AA227" s="9"/>
    </row>
    <row r="228" spans="1:27" ht="15" x14ac:dyDescent="0.25">
      <c r="A228" s="25" t="s">
        <v>498</v>
      </c>
      <c r="B228" s="25" t="s">
        <v>262</v>
      </c>
      <c r="C228" s="25" t="s">
        <v>29</v>
      </c>
      <c r="D228" s="35" t="s">
        <v>65</v>
      </c>
      <c r="E228" s="36">
        <v>3.5</v>
      </c>
      <c r="F228" s="36">
        <v>4.5</v>
      </c>
      <c r="G228" s="36">
        <v>4.25</v>
      </c>
      <c r="H228" s="36">
        <v>6</v>
      </c>
      <c r="I228" s="36">
        <v>5</v>
      </c>
      <c r="J228" s="36">
        <v>5.5</v>
      </c>
      <c r="K228" s="36">
        <v>3.5</v>
      </c>
      <c r="L228" s="36">
        <v>5.25</v>
      </c>
      <c r="M228" s="36">
        <v>3.5</v>
      </c>
      <c r="N228" s="36">
        <v>4</v>
      </c>
      <c r="O228" s="36">
        <v>6</v>
      </c>
      <c r="P228" s="36">
        <v>5</v>
      </c>
      <c r="Q228" s="36">
        <v>4.75</v>
      </c>
      <c r="R228" s="37">
        <f t="shared" si="22"/>
        <v>4.6730769230769234</v>
      </c>
      <c r="S228" s="38">
        <f t="shared" si="23"/>
        <v>6</v>
      </c>
      <c r="T228" s="38">
        <f t="shared" si="24"/>
        <v>0</v>
      </c>
      <c r="U228" s="38">
        <f t="shared" si="25"/>
        <v>13</v>
      </c>
      <c r="V228" s="38">
        <f t="shared" si="26"/>
        <v>3</v>
      </c>
      <c r="W228" s="38">
        <f t="shared" si="27"/>
        <v>10</v>
      </c>
      <c r="X228" s="38" t="str">
        <f t="shared" si="28"/>
        <v/>
      </c>
      <c r="Y228" s="9"/>
      <c r="Z228" s="9"/>
      <c r="AA228" s="9"/>
    </row>
    <row r="229" spans="1:27" ht="15" x14ac:dyDescent="0.25">
      <c r="A229" s="25" t="s">
        <v>496</v>
      </c>
      <c r="B229" s="25" t="s">
        <v>263</v>
      </c>
      <c r="C229" s="25" t="s">
        <v>264</v>
      </c>
      <c r="D229" s="35" t="s">
        <v>64</v>
      </c>
      <c r="E229" s="36">
        <v>2.25</v>
      </c>
      <c r="F229" s="36">
        <v>5</v>
      </c>
      <c r="G229" s="36">
        <v>3.75</v>
      </c>
      <c r="H229" s="36">
        <v>4</v>
      </c>
      <c r="I229" s="36">
        <v>4.25</v>
      </c>
      <c r="J229" s="36">
        <v>4.5</v>
      </c>
      <c r="K229" s="36">
        <v>3.75</v>
      </c>
      <c r="L229" s="36">
        <v>3.75</v>
      </c>
      <c r="M229" s="36">
        <v>3.25</v>
      </c>
      <c r="N229" s="36">
        <v>3.75</v>
      </c>
      <c r="O229" s="36">
        <v>4</v>
      </c>
      <c r="P229" s="36">
        <v>5</v>
      </c>
      <c r="Q229" s="36">
        <v>4.5</v>
      </c>
      <c r="R229" s="37">
        <f t="shared" si="22"/>
        <v>3.9807692307692308</v>
      </c>
      <c r="S229" s="38">
        <f t="shared" si="23"/>
        <v>5</v>
      </c>
      <c r="T229" s="38">
        <f t="shared" si="24"/>
        <v>0</v>
      </c>
      <c r="U229" s="38">
        <f t="shared" si="25"/>
        <v>13</v>
      </c>
      <c r="V229" s="38">
        <f t="shared" si="26"/>
        <v>6</v>
      </c>
      <c r="W229" s="38">
        <f t="shared" si="27"/>
        <v>7</v>
      </c>
      <c r="X229" s="38" t="str">
        <f t="shared" si="28"/>
        <v/>
      </c>
      <c r="Y229" s="9"/>
      <c r="Z229" s="9"/>
      <c r="AA229" s="9"/>
    </row>
    <row r="230" spans="1:27" ht="15" x14ac:dyDescent="0.25">
      <c r="A230" s="25" t="s">
        <v>505</v>
      </c>
      <c r="B230" s="25" t="s">
        <v>263</v>
      </c>
      <c r="C230" s="25" t="s">
        <v>211</v>
      </c>
      <c r="D230" s="35" t="s">
        <v>65</v>
      </c>
      <c r="E230" s="36">
        <v>3.75</v>
      </c>
      <c r="F230" s="36">
        <v>5.75</v>
      </c>
      <c r="G230" s="36">
        <v>3.75</v>
      </c>
      <c r="H230" s="36">
        <v>3.25</v>
      </c>
      <c r="I230" s="36">
        <v>3.25</v>
      </c>
      <c r="J230" s="36">
        <v>5.5</v>
      </c>
      <c r="K230" s="36">
        <v>3.75</v>
      </c>
      <c r="L230" s="36">
        <v>6</v>
      </c>
      <c r="M230" s="36">
        <v>4</v>
      </c>
      <c r="N230" s="36">
        <v>5</v>
      </c>
      <c r="O230" s="36">
        <v>3.25</v>
      </c>
      <c r="P230" s="36">
        <v>5.5</v>
      </c>
      <c r="Q230" s="36">
        <v>5.5</v>
      </c>
      <c r="R230" s="37">
        <f t="shared" si="22"/>
        <v>4.4807692307692308</v>
      </c>
      <c r="S230" s="38">
        <f t="shared" si="23"/>
        <v>6</v>
      </c>
      <c r="T230" s="38">
        <f t="shared" si="24"/>
        <v>0</v>
      </c>
      <c r="U230" s="38">
        <f t="shared" si="25"/>
        <v>13</v>
      </c>
      <c r="V230" s="38">
        <f t="shared" si="26"/>
        <v>6</v>
      </c>
      <c r="W230" s="38">
        <f t="shared" si="27"/>
        <v>7</v>
      </c>
      <c r="X230" s="38" t="str">
        <f t="shared" si="28"/>
        <v/>
      </c>
      <c r="Y230" s="9"/>
      <c r="Z230" s="9"/>
      <c r="AA230" s="9"/>
    </row>
    <row r="231" spans="1:27" ht="15" x14ac:dyDescent="0.25">
      <c r="A231" s="25" t="s">
        <v>501</v>
      </c>
      <c r="B231" s="25" t="s">
        <v>263</v>
      </c>
      <c r="C231" s="25" t="s">
        <v>20</v>
      </c>
      <c r="D231" s="35" t="s">
        <v>64</v>
      </c>
      <c r="E231" s="36">
        <v>2</v>
      </c>
      <c r="F231" s="36">
        <v>5.5</v>
      </c>
      <c r="G231" s="36">
        <v>3.25</v>
      </c>
      <c r="H231" s="36">
        <v>5.75</v>
      </c>
      <c r="I231" s="36">
        <v>4.5</v>
      </c>
      <c r="J231" s="36">
        <v>3.75</v>
      </c>
      <c r="K231" s="36">
        <v>4.75</v>
      </c>
      <c r="L231" s="36">
        <v>3.25</v>
      </c>
      <c r="M231" s="36">
        <v>5</v>
      </c>
      <c r="N231" s="36">
        <v>5.5</v>
      </c>
      <c r="O231" s="36">
        <v>5.75</v>
      </c>
      <c r="P231" s="36">
        <v>5.5</v>
      </c>
      <c r="Q231" s="36">
        <v>5.75</v>
      </c>
      <c r="R231" s="37">
        <f t="shared" si="22"/>
        <v>4.634615384615385</v>
      </c>
      <c r="S231" s="38">
        <f t="shared" si="23"/>
        <v>5.75</v>
      </c>
      <c r="T231" s="38">
        <f t="shared" si="24"/>
        <v>0</v>
      </c>
      <c r="U231" s="38">
        <f t="shared" si="25"/>
        <v>13</v>
      </c>
      <c r="V231" s="38">
        <f t="shared" si="26"/>
        <v>4</v>
      </c>
      <c r="W231" s="38">
        <f t="shared" si="27"/>
        <v>9</v>
      </c>
      <c r="X231" s="38" t="str">
        <f t="shared" si="28"/>
        <v/>
      </c>
      <c r="Y231" s="9"/>
      <c r="Z231" s="9"/>
      <c r="AA231" s="9"/>
    </row>
    <row r="232" spans="1:27" ht="15" x14ac:dyDescent="0.25">
      <c r="A232" s="25" t="s">
        <v>506</v>
      </c>
      <c r="B232" s="39" t="s">
        <v>263</v>
      </c>
      <c r="C232" s="25" t="s">
        <v>11</v>
      </c>
      <c r="D232" s="35" t="s">
        <v>65</v>
      </c>
      <c r="E232" s="36">
        <v>5</v>
      </c>
      <c r="F232" s="36">
        <v>3.25</v>
      </c>
      <c r="G232" s="36">
        <v>5.75</v>
      </c>
      <c r="H232" s="36">
        <v>5.75</v>
      </c>
      <c r="I232" s="36">
        <v>3.25</v>
      </c>
      <c r="J232" s="36">
        <v>3.25</v>
      </c>
      <c r="K232" s="36">
        <v>4.5</v>
      </c>
      <c r="L232" s="36">
        <v>4.75</v>
      </c>
      <c r="M232" s="36">
        <v>5.25</v>
      </c>
      <c r="N232" s="36">
        <v>5.25</v>
      </c>
      <c r="O232" s="36">
        <v>5.75</v>
      </c>
      <c r="P232" s="36">
        <v>5.5</v>
      </c>
      <c r="Q232" s="36">
        <v>4.25</v>
      </c>
      <c r="R232" s="37">
        <f t="shared" si="22"/>
        <v>4.7307692307692308</v>
      </c>
      <c r="S232" s="38">
        <f t="shared" si="23"/>
        <v>5.75</v>
      </c>
      <c r="T232" s="38">
        <f t="shared" si="24"/>
        <v>0</v>
      </c>
      <c r="U232" s="38">
        <f t="shared" si="25"/>
        <v>13</v>
      </c>
      <c r="V232" s="38">
        <f t="shared" si="26"/>
        <v>3</v>
      </c>
      <c r="W232" s="38">
        <f t="shared" si="27"/>
        <v>10</v>
      </c>
      <c r="X232" s="38" t="str">
        <f t="shared" si="28"/>
        <v/>
      </c>
      <c r="Y232" s="9"/>
      <c r="Z232" s="9"/>
      <c r="AA232" s="9"/>
    </row>
    <row r="233" spans="1:27" ht="15" x14ac:dyDescent="0.25">
      <c r="A233" s="25" t="s">
        <v>491</v>
      </c>
      <c r="B233" s="25" t="s">
        <v>265</v>
      </c>
      <c r="C233" s="25" t="s">
        <v>226</v>
      </c>
      <c r="D233" s="35" t="s">
        <v>64</v>
      </c>
      <c r="E233" s="36">
        <v>5.75</v>
      </c>
      <c r="F233" s="36">
        <v>3.75</v>
      </c>
      <c r="G233" s="36">
        <v>5.5</v>
      </c>
      <c r="H233" s="36">
        <v>3.75</v>
      </c>
      <c r="I233" s="36">
        <v>5</v>
      </c>
      <c r="J233" s="36">
        <v>5.5</v>
      </c>
      <c r="K233" s="36">
        <v>3.75</v>
      </c>
      <c r="L233" s="36">
        <v>3.25</v>
      </c>
      <c r="M233" s="36">
        <v>6</v>
      </c>
      <c r="N233" s="36">
        <v>3.75</v>
      </c>
      <c r="O233" s="36">
        <v>3.75</v>
      </c>
      <c r="P233" s="36">
        <v>4.75</v>
      </c>
      <c r="Q233" s="36">
        <v>5.25</v>
      </c>
      <c r="R233" s="37">
        <f t="shared" si="22"/>
        <v>4.5961538461538458</v>
      </c>
      <c r="S233" s="38">
        <f t="shared" si="23"/>
        <v>6</v>
      </c>
      <c r="T233" s="38">
        <f t="shared" si="24"/>
        <v>0</v>
      </c>
      <c r="U233" s="38">
        <f t="shared" si="25"/>
        <v>13</v>
      </c>
      <c r="V233" s="38">
        <f t="shared" si="26"/>
        <v>6</v>
      </c>
      <c r="W233" s="38">
        <f t="shared" si="27"/>
        <v>7</v>
      </c>
      <c r="X233" s="38" t="str">
        <f t="shared" si="28"/>
        <v/>
      </c>
      <c r="Y233" s="9"/>
      <c r="Z233" s="9"/>
      <c r="AA233" s="9"/>
    </row>
    <row r="234" spans="1:27" ht="15" x14ac:dyDescent="0.25">
      <c r="A234" s="25" t="s">
        <v>491</v>
      </c>
      <c r="B234" s="39" t="s">
        <v>425</v>
      </c>
      <c r="C234" s="25" t="s">
        <v>21</v>
      </c>
      <c r="D234" s="35" t="s">
        <v>65</v>
      </c>
      <c r="E234" s="36">
        <v>5.25</v>
      </c>
      <c r="F234" s="36">
        <v>3.25</v>
      </c>
      <c r="G234" s="36">
        <v>5</v>
      </c>
      <c r="H234" s="36">
        <v>4.75</v>
      </c>
      <c r="I234" s="36">
        <v>5</v>
      </c>
      <c r="J234" s="36">
        <v>5.75</v>
      </c>
      <c r="K234" s="36">
        <v>4.25</v>
      </c>
      <c r="L234" s="36">
        <v>3.5</v>
      </c>
      <c r="M234" s="36">
        <v>3.25</v>
      </c>
      <c r="N234" s="36">
        <v>4</v>
      </c>
      <c r="O234" s="36">
        <v>4.75</v>
      </c>
      <c r="P234" s="36">
        <v>5.75</v>
      </c>
      <c r="Q234" s="36">
        <v>5.25</v>
      </c>
      <c r="R234" s="37">
        <f t="shared" si="22"/>
        <v>4.5961538461538458</v>
      </c>
      <c r="S234" s="38">
        <f t="shared" si="23"/>
        <v>5.75</v>
      </c>
      <c r="T234" s="38">
        <f t="shared" si="24"/>
        <v>0</v>
      </c>
      <c r="U234" s="38">
        <f t="shared" si="25"/>
        <v>13</v>
      </c>
      <c r="V234" s="38">
        <f t="shared" si="26"/>
        <v>3</v>
      </c>
      <c r="W234" s="38">
        <f t="shared" si="27"/>
        <v>10</v>
      </c>
      <c r="X234" s="38" t="str">
        <f t="shared" si="28"/>
        <v>ja</v>
      </c>
      <c r="Y234" s="9"/>
      <c r="Z234" s="9"/>
      <c r="AA234" s="9"/>
    </row>
    <row r="235" spans="1:27" ht="15" x14ac:dyDescent="0.25">
      <c r="A235" s="25" t="s">
        <v>492</v>
      </c>
      <c r="B235" s="39" t="s">
        <v>426</v>
      </c>
      <c r="C235" s="25" t="s">
        <v>193</v>
      </c>
      <c r="D235" s="35" t="s">
        <v>65</v>
      </c>
      <c r="E235" s="36">
        <v>5.25</v>
      </c>
      <c r="F235" s="36">
        <v>3.25</v>
      </c>
      <c r="G235" s="36">
        <v>6</v>
      </c>
      <c r="H235" s="36">
        <v>3.75</v>
      </c>
      <c r="I235" s="36">
        <v>4</v>
      </c>
      <c r="J235" s="36">
        <v>4.25</v>
      </c>
      <c r="K235" s="36">
        <v>3.5</v>
      </c>
      <c r="L235" s="36">
        <v>3.5</v>
      </c>
      <c r="M235" s="36">
        <v>3.75</v>
      </c>
      <c r="N235" s="36">
        <v>5.75</v>
      </c>
      <c r="O235" s="36">
        <v>3.75</v>
      </c>
      <c r="P235" s="36">
        <v>4.25</v>
      </c>
      <c r="Q235" s="36">
        <v>4.25</v>
      </c>
      <c r="R235" s="37">
        <f t="shared" si="22"/>
        <v>4.25</v>
      </c>
      <c r="S235" s="38">
        <f t="shared" si="23"/>
        <v>6</v>
      </c>
      <c r="T235" s="38">
        <f t="shared" si="24"/>
        <v>0</v>
      </c>
      <c r="U235" s="38">
        <f t="shared" si="25"/>
        <v>13</v>
      </c>
      <c r="V235" s="38">
        <f t="shared" si="26"/>
        <v>6</v>
      </c>
      <c r="W235" s="38">
        <f t="shared" si="27"/>
        <v>7</v>
      </c>
      <c r="X235" s="38" t="str">
        <f t="shared" si="28"/>
        <v/>
      </c>
      <c r="Y235" s="9"/>
      <c r="Z235" s="9"/>
      <c r="AA235" s="9"/>
    </row>
    <row r="236" spans="1:27" ht="15" x14ac:dyDescent="0.25">
      <c r="A236" s="25" t="s">
        <v>493</v>
      </c>
      <c r="B236" s="39" t="s">
        <v>427</v>
      </c>
      <c r="C236" s="25" t="s">
        <v>11</v>
      </c>
      <c r="D236" s="35" t="s">
        <v>65</v>
      </c>
      <c r="E236" s="36">
        <v>5.25</v>
      </c>
      <c r="F236" s="36">
        <v>3.25</v>
      </c>
      <c r="G236" s="36">
        <v>5.25</v>
      </c>
      <c r="H236" s="36">
        <v>3.75</v>
      </c>
      <c r="I236" s="36">
        <v>3.75</v>
      </c>
      <c r="J236" s="36">
        <v>6</v>
      </c>
      <c r="K236" s="36">
        <v>5</v>
      </c>
      <c r="L236" s="36">
        <v>3.5</v>
      </c>
      <c r="M236" s="36">
        <v>5</v>
      </c>
      <c r="N236" s="36">
        <v>5.75</v>
      </c>
      <c r="O236" s="36">
        <v>3.75</v>
      </c>
      <c r="P236" s="36">
        <v>5.25</v>
      </c>
      <c r="Q236" s="36">
        <v>4.5</v>
      </c>
      <c r="R236" s="37">
        <f t="shared" si="22"/>
        <v>4.615384615384615</v>
      </c>
      <c r="S236" s="38">
        <f t="shared" si="23"/>
        <v>6</v>
      </c>
      <c r="T236" s="38">
        <f t="shared" si="24"/>
        <v>0</v>
      </c>
      <c r="U236" s="38">
        <f t="shared" si="25"/>
        <v>13</v>
      </c>
      <c r="V236" s="38">
        <f t="shared" si="26"/>
        <v>5</v>
      </c>
      <c r="W236" s="38">
        <f t="shared" si="27"/>
        <v>8</v>
      </c>
      <c r="X236" s="38" t="str">
        <f t="shared" si="28"/>
        <v>ja</v>
      </c>
      <c r="Y236" s="9"/>
      <c r="Z236" s="9"/>
      <c r="AA236" s="9"/>
    </row>
    <row r="237" spans="1:27" ht="15" x14ac:dyDescent="0.25">
      <c r="A237" s="25" t="s">
        <v>501</v>
      </c>
      <c r="B237" s="25" t="s">
        <v>266</v>
      </c>
      <c r="C237" s="25" t="s">
        <v>149</v>
      </c>
      <c r="D237" s="35" t="s">
        <v>65</v>
      </c>
      <c r="E237" s="36">
        <v>4.25</v>
      </c>
      <c r="F237" s="36">
        <v>4.75</v>
      </c>
      <c r="G237" s="36">
        <v>2.5</v>
      </c>
      <c r="H237" s="36">
        <v>3.5</v>
      </c>
      <c r="I237" s="36">
        <v>3.25</v>
      </c>
      <c r="J237" s="36">
        <v>4.25</v>
      </c>
      <c r="K237" s="36">
        <v>3.5</v>
      </c>
      <c r="L237" s="36">
        <v>4.75</v>
      </c>
      <c r="M237" s="36">
        <v>3.5</v>
      </c>
      <c r="N237" s="36">
        <v>5.75</v>
      </c>
      <c r="O237" s="36">
        <v>3.5</v>
      </c>
      <c r="P237" s="36">
        <v>4.25</v>
      </c>
      <c r="Q237" s="36">
        <v>5.25</v>
      </c>
      <c r="R237" s="37">
        <f t="shared" si="22"/>
        <v>4.0769230769230766</v>
      </c>
      <c r="S237" s="38">
        <f t="shared" si="23"/>
        <v>5.75</v>
      </c>
      <c r="T237" s="38">
        <f t="shared" si="24"/>
        <v>0</v>
      </c>
      <c r="U237" s="38">
        <f t="shared" si="25"/>
        <v>13</v>
      </c>
      <c r="V237" s="38">
        <f t="shared" si="26"/>
        <v>6</v>
      </c>
      <c r="W237" s="38">
        <f t="shared" si="27"/>
        <v>7</v>
      </c>
      <c r="X237" s="38" t="str">
        <f t="shared" si="28"/>
        <v/>
      </c>
      <c r="Y237" s="9"/>
      <c r="Z237" s="9"/>
      <c r="AA237" s="9"/>
    </row>
    <row r="238" spans="1:27" ht="15" x14ac:dyDescent="0.25">
      <c r="A238" s="25" t="s">
        <v>499</v>
      </c>
      <c r="B238" s="25" t="s">
        <v>267</v>
      </c>
      <c r="C238" s="25" t="s">
        <v>268</v>
      </c>
      <c r="D238" s="35" t="s">
        <v>65</v>
      </c>
      <c r="E238" s="36">
        <v>5</v>
      </c>
      <c r="F238" s="36">
        <v>5</v>
      </c>
      <c r="G238" s="36">
        <v>4.25</v>
      </c>
      <c r="H238" s="36">
        <v>3.75</v>
      </c>
      <c r="I238" s="36">
        <v>5.75</v>
      </c>
      <c r="J238" s="36">
        <v>4.75</v>
      </c>
      <c r="K238" s="36">
        <v>4.25</v>
      </c>
      <c r="L238" s="36">
        <v>3.75</v>
      </c>
      <c r="M238" s="36">
        <v>3.5</v>
      </c>
      <c r="N238" s="36">
        <v>6</v>
      </c>
      <c r="O238" s="36">
        <v>3.75</v>
      </c>
      <c r="P238" s="36">
        <v>5.5</v>
      </c>
      <c r="Q238" s="36">
        <v>4.5</v>
      </c>
      <c r="R238" s="37">
        <f t="shared" si="22"/>
        <v>4.5961538461538458</v>
      </c>
      <c r="S238" s="38">
        <f t="shared" si="23"/>
        <v>6</v>
      </c>
      <c r="T238" s="38">
        <f t="shared" si="24"/>
        <v>0</v>
      </c>
      <c r="U238" s="38">
        <f t="shared" si="25"/>
        <v>13</v>
      </c>
      <c r="V238" s="38">
        <f t="shared" si="26"/>
        <v>4</v>
      </c>
      <c r="W238" s="38">
        <f t="shared" si="27"/>
        <v>9</v>
      </c>
      <c r="X238" s="38" t="str">
        <f t="shared" si="28"/>
        <v>ja</v>
      </c>
      <c r="Y238" s="9"/>
      <c r="Z238" s="9"/>
      <c r="AA238" s="9"/>
    </row>
    <row r="239" spans="1:27" ht="15" x14ac:dyDescent="0.25">
      <c r="A239" s="25" t="s">
        <v>494</v>
      </c>
      <c r="B239" s="39" t="s">
        <v>428</v>
      </c>
      <c r="C239" s="25" t="s">
        <v>27</v>
      </c>
      <c r="D239" s="35" t="s">
        <v>65</v>
      </c>
      <c r="E239" s="36">
        <v>6</v>
      </c>
      <c r="F239" s="36">
        <v>3.25</v>
      </c>
      <c r="G239" s="36">
        <v>5.75</v>
      </c>
      <c r="H239" s="36">
        <v>5.5</v>
      </c>
      <c r="I239" s="36">
        <v>6</v>
      </c>
      <c r="J239" s="36">
        <v>5.5</v>
      </c>
      <c r="K239" s="36">
        <v>5.5</v>
      </c>
      <c r="L239" s="36">
        <v>6</v>
      </c>
      <c r="M239" s="36">
        <v>5.25</v>
      </c>
      <c r="N239" s="36">
        <v>4.5</v>
      </c>
      <c r="O239" s="36">
        <v>5.5</v>
      </c>
      <c r="P239" s="36">
        <v>4.75</v>
      </c>
      <c r="Q239" s="36">
        <v>5.25</v>
      </c>
      <c r="R239" s="37">
        <f t="shared" si="22"/>
        <v>5.2884615384615383</v>
      </c>
      <c r="S239" s="38">
        <f t="shared" si="23"/>
        <v>6</v>
      </c>
      <c r="T239" s="38">
        <f t="shared" si="24"/>
        <v>0</v>
      </c>
      <c r="U239" s="38">
        <f t="shared" si="25"/>
        <v>13</v>
      </c>
      <c r="V239" s="38">
        <f t="shared" si="26"/>
        <v>1</v>
      </c>
      <c r="W239" s="38">
        <f t="shared" si="27"/>
        <v>12</v>
      </c>
      <c r="X239" s="38" t="str">
        <f t="shared" si="28"/>
        <v>ja</v>
      </c>
      <c r="Y239" s="9"/>
      <c r="Z239" s="9"/>
      <c r="AA239" s="9"/>
    </row>
    <row r="240" spans="1:27" ht="15" x14ac:dyDescent="0.25">
      <c r="A240" s="25" t="s">
        <v>506</v>
      </c>
      <c r="B240" s="25" t="s">
        <v>269</v>
      </c>
      <c r="C240" s="25" t="s">
        <v>87</v>
      </c>
      <c r="D240" s="35" t="s">
        <v>65</v>
      </c>
      <c r="E240" s="36">
        <v>4.5</v>
      </c>
      <c r="F240" s="36">
        <v>3.75</v>
      </c>
      <c r="G240" s="36">
        <v>2.5</v>
      </c>
      <c r="H240" s="36">
        <v>3.75</v>
      </c>
      <c r="I240" s="36">
        <v>3.75</v>
      </c>
      <c r="J240" s="36">
        <v>3</v>
      </c>
      <c r="K240" s="36">
        <v>3.25</v>
      </c>
      <c r="L240" s="36">
        <v>4</v>
      </c>
      <c r="M240" s="36">
        <v>4.5</v>
      </c>
      <c r="N240" s="36">
        <v>4.5</v>
      </c>
      <c r="O240" s="36">
        <v>3.75</v>
      </c>
      <c r="P240" s="36">
        <v>5.75</v>
      </c>
      <c r="Q240" s="36">
        <v>4.75</v>
      </c>
      <c r="R240" s="37">
        <f t="shared" si="22"/>
        <v>3.9807692307692308</v>
      </c>
      <c r="S240" s="38">
        <f t="shared" si="23"/>
        <v>5.75</v>
      </c>
      <c r="T240" s="38">
        <f t="shared" si="24"/>
        <v>0</v>
      </c>
      <c r="U240" s="38">
        <f t="shared" si="25"/>
        <v>13</v>
      </c>
      <c r="V240" s="38">
        <f t="shared" si="26"/>
        <v>7</v>
      </c>
      <c r="W240" s="38">
        <f t="shared" si="27"/>
        <v>6</v>
      </c>
      <c r="X240" s="38" t="str">
        <f t="shared" si="28"/>
        <v/>
      </c>
      <c r="Y240" s="9"/>
      <c r="Z240" s="9"/>
      <c r="AA240" s="9"/>
    </row>
    <row r="241" spans="1:27" ht="15" x14ac:dyDescent="0.25">
      <c r="A241" s="25" t="s">
        <v>496</v>
      </c>
      <c r="B241" s="25" t="s">
        <v>270</v>
      </c>
      <c r="C241" s="25" t="s">
        <v>271</v>
      </c>
      <c r="D241" s="35" t="s">
        <v>65</v>
      </c>
      <c r="E241" s="36">
        <v>6</v>
      </c>
      <c r="F241" s="36">
        <v>4</v>
      </c>
      <c r="G241" s="36">
        <v>2.75</v>
      </c>
      <c r="H241" s="36">
        <v>4</v>
      </c>
      <c r="I241" s="36">
        <v>3.5</v>
      </c>
      <c r="J241" s="36">
        <v>5.5</v>
      </c>
      <c r="K241" s="36">
        <v>3.25</v>
      </c>
      <c r="L241" s="36">
        <v>5.75</v>
      </c>
      <c r="M241" s="36">
        <v>5</v>
      </c>
      <c r="N241" s="36">
        <v>3.75</v>
      </c>
      <c r="O241" s="36">
        <v>4</v>
      </c>
      <c r="P241" s="36">
        <v>4.5</v>
      </c>
      <c r="Q241" s="36">
        <v>5.5</v>
      </c>
      <c r="R241" s="37">
        <f t="shared" si="22"/>
        <v>4.4230769230769234</v>
      </c>
      <c r="S241" s="38">
        <f t="shared" si="23"/>
        <v>6</v>
      </c>
      <c r="T241" s="38">
        <f t="shared" si="24"/>
        <v>0</v>
      </c>
      <c r="U241" s="38">
        <f t="shared" si="25"/>
        <v>13</v>
      </c>
      <c r="V241" s="38">
        <f t="shared" si="26"/>
        <v>4</v>
      </c>
      <c r="W241" s="38">
        <f t="shared" si="27"/>
        <v>9</v>
      </c>
      <c r="X241" s="38" t="str">
        <f t="shared" si="28"/>
        <v/>
      </c>
      <c r="Y241" s="9"/>
      <c r="Z241" s="9"/>
      <c r="AA241" s="9"/>
    </row>
    <row r="242" spans="1:27" ht="15" x14ac:dyDescent="0.25">
      <c r="A242" s="25" t="s">
        <v>495</v>
      </c>
      <c r="B242" s="39" t="s">
        <v>429</v>
      </c>
      <c r="C242" s="25" t="s">
        <v>131</v>
      </c>
      <c r="D242" s="35" t="s">
        <v>65</v>
      </c>
      <c r="E242" s="36">
        <v>6</v>
      </c>
      <c r="F242" s="36">
        <v>3.25</v>
      </c>
      <c r="G242" s="36">
        <v>5.75</v>
      </c>
      <c r="H242" s="36">
        <v>5.5</v>
      </c>
      <c r="I242" s="36">
        <v>6</v>
      </c>
      <c r="J242" s="36">
        <v>5.5</v>
      </c>
      <c r="K242" s="36">
        <v>5.5</v>
      </c>
      <c r="L242" s="36">
        <v>6</v>
      </c>
      <c r="M242" s="36">
        <v>5.25</v>
      </c>
      <c r="N242" s="36">
        <v>4.5</v>
      </c>
      <c r="O242" s="36">
        <v>5.5</v>
      </c>
      <c r="P242" s="36">
        <v>4.75</v>
      </c>
      <c r="Q242" s="36">
        <v>5.25</v>
      </c>
      <c r="R242" s="37">
        <f t="shared" si="22"/>
        <v>5.2884615384615383</v>
      </c>
      <c r="S242" s="38">
        <f t="shared" si="23"/>
        <v>6</v>
      </c>
      <c r="T242" s="38">
        <f t="shared" si="24"/>
        <v>0</v>
      </c>
      <c r="U242" s="38">
        <f t="shared" si="25"/>
        <v>13</v>
      </c>
      <c r="V242" s="38">
        <f t="shared" si="26"/>
        <v>1</v>
      </c>
      <c r="W242" s="38">
        <f t="shared" si="27"/>
        <v>12</v>
      </c>
      <c r="X242" s="38" t="str">
        <f t="shared" si="28"/>
        <v>ja</v>
      </c>
      <c r="Y242" s="9"/>
      <c r="Z242" s="9"/>
      <c r="AA242" s="9"/>
    </row>
    <row r="243" spans="1:27" ht="15" x14ac:dyDescent="0.25">
      <c r="A243" s="25" t="s">
        <v>496</v>
      </c>
      <c r="B243" s="39" t="s">
        <v>430</v>
      </c>
      <c r="C243" s="25" t="s">
        <v>313</v>
      </c>
      <c r="D243" s="35" t="s">
        <v>65</v>
      </c>
      <c r="E243" s="36">
        <v>6</v>
      </c>
      <c r="F243" s="36">
        <v>3.25</v>
      </c>
      <c r="G243" s="36">
        <v>5.75</v>
      </c>
      <c r="H243" s="36">
        <v>5.5</v>
      </c>
      <c r="I243" s="36">
        <v>6</v>
      </c>
      <c r="J243" s="36">
        <v>5.5</v>
      </c>
      <c r="K243" s="36">
        <v>5.5</v>
      </c>
      <c r="L243" s="36">
        <v>6</v>
      </c>
      <c r="M243" s="36">
        <v>5.25</v>
      </c>
      <c r="N243" s="36">
        <v>4.5</v>
      </c>
      <c r="O243" s="36">
        <v>5.5</v>
      </c>
      <c r="P243" s="36">
        <v>4.75</v>
      </c>
      <c r="Q243" s="36">
        <v>5.25</v>
      </c>
      <c r="R243" s="37">
        <f t="shared" si="22"/>
        <v>5.2884615384615383</v>
      </c>
      <c r="S243" s="38">
        <f t="shared" si="23"/>
        <v>6</v>
      </c>
      <c r="T243" s="38">
        <f t="shared" si="24"/>
        <v>0</v>
      </c>
      <c r="U243" s="38">
        <f t="shared" si="25"/>
        <v>13</v>
      </c>
      <c r="V243" s="38">
        <f t="shared" si="26"/>
        <v>1</v>
      </c>
      <c r="W243" s="38">
        <f t="shared" si="27"/>
        <v>12</v>
      </c>
      <c r="X243" s="38" t="str">
        <f t="shared" si="28"/>
        <v>ja</v>
      </c>
      <c r="Y243" s="9"/>
      <c r="Z243" s="9"/>
      <c r="AA243" s="9"/>
    </row>
    <row r="244" spans="1:27" ht="15" x14ac:dyDescent="0.25">
      <c r="A244" s="25" t="s">
        <v>498</v>
      </c>
      <c r="B244" s="25" t="s">
        <v>272</v>
      </c>
      <c r="C244" s="25" t="s">
        <v>220</v>
      </c>
      <c r="D244" s="35" t="s">
        <v>65</v>
      </c>
      <c r="E244" s="36">
        <v>3</v>
      </c>
      <c r="F244" s="36">
        <v>4.25</v>
      </c>
      <c r="G244" s="36">
        <v>3.25</v>
      </c>
      <c r="H244" s="36">
        <v>3.25</v>
      </c>
      <c r="I244" s="36">
        <v>3.75</v>
      </c>
      <c r="J244" s="36">
        <v>3.25</v>
      </c>
      <c r="K244" s="36">
        <v>4.5</v>
      </c>
      <c r="L244" s="36">
        <v>4.75</v>
      </c>
      <c r="M244" s="36">
        <v>4</v>
      </c>
      <c r="N244" s="36">
        <v>4.75</v>
      </c>
      <c r="O244" s="36">
        <v>3.25</v>
      </c>
      <c r="P244" s="36">
        <v>5</v>
      </c>
      <c r="Q244" s="36">
        <v>5</v>
      </c>
      <c r="R244" s="37">
        <f t="shared" si="22"/>
        <v>4</v>
      </c>
      <c r="S244" s="38">
        <f t="shared" si="23"/>
        <v>5</v>
      </c>
      <c r="T244" s="38">
        <f t="shared" si="24"/>
        <v>0</v>
      </c>
      <c r="U244" s="38">
        <f t="shared" si="25"/>
        <v>13</v>
      </c>
      <c r="V244" s="38">
        <f t="shared" si="26"/>
        <v>6</v>
      </c>
      <c r="W244" s="38">
        <f t="shared" si="27"/>
        <v>7</v>
      </c>
      <c r="X244" s="38" t="str">
        <f t="shared" si="28"/>
        <v/>
      </c>
      <c r="Y244" s="9"/>
      <c r="Z244" s="9"/>
      <c r="AA244" s="9"/>
    </row>
    <row r="245" spans="1:27" ht="15" x14ac:dyDescent="0.25">
      <c r="A245" s="25" t="s">
        <v>505</v>
      </c>
      <c r="B245" s="25" t="s">
        <v>273</v>
      </c>
      <c r="C245" s="25" t="s">
        <v>274</v>
      </c>
      <c r="D245" s="35" t="s">
        <v>64</v>
      </c>
      <c r="E245" s="36">
        <v>3.25</v>
      </c>
      <c r="F245" s="36">
        <v>5</v>
      </c>
      <c r="G245" s="36">
        <v>4.25</v>
      </c>
      <c r="H245" s="36">
        <v>4.25</v>
      </c>
      <c r="I245" s="36">
        <v>3.75</v>
      </c>
      <c r="J245" s="36">
        <v>3.75</v>
      </c>
      <c r="K245" s="36">
        <v>4.25</v>
      </c>
      <c r="L245" s="36">
        <v>3.5</v>
      </c>
      <c r="M245" s="36">
        <v>4</v>
      </c>
      <c r="N245" s="36">
        <v>5.5</v>
      </c>
      <c r="O245" s="36">
        <v>4.25</v>
      </c>
      <c r="P245" s="36">
        <v>5.25</v>
      </c>
      <c r="Q245" s="36">
        <v>5.75</v>
      </c>
      <c r="R245" s="37">
        <f t="shared" si="22"/>
        <v>4.365384615384615</v>
      </c>
      <c r="S245" s="38">
        <f t="shared" si="23"/>
        <v>5.75</v>
      </c>
      <c r="T245" s="38">
        <f t="shared" si="24"/>
        <v>0</v>
      </c>
      <c r="U245" s="38">
        <f t="shared" si="25"/>
        <v>13</v>
      </c>
      <c r="V245" s="38">
        <f t="shared" si="26"/>
        <v>4</v>
      </c>
      <c r="W245" s="38">
        <f t="shared" si="27"/>
        <v>9</v>
      </c>
      <c r="X245" s="38" t="str">
        <f t="shared" si="28"/>
        <v/>
      </c>
      <c r="Y245" s="9"/>
      <c r="Z245" s="9"/>
      <c r="AA245" s="9"/>
    </row>
    <row r="246" spans="1:27" ht="15" x14ac:dyDescent="0.25">
      <c r="A246" s="25" t="s">
        <v>497</v>
      </c>
      <c r="B246" s="39" t="s">
        <v>431</v>
      </c>
      <c r="C246" s="25" t="s">
        <v>432</v>
      </c>
      <c r="D246" s="35" t="s">
        <v>65</v>
      </c>
      <c r="E246" s="36">
        <v>3.25</v>
      </c>
      <c r="F246" s="36">
        <v>3</v>
      </c>
      <c r="G246" s="36">
        <v>5.75</v>
      </c>
      <c r="H246" s="36">
        <v>4.25</v>
      </c>
      <c r="I246" s="36">
        <v>3.5</v>
      </c>
      <c r="J246" s="36">
        <v>4.5</v>
      </c>
      <c r="K246" s="36">
        <v>3.5</v>
      </c>
      <c r="L246" s="36">
        <v>6</v>
      </c>
      <c r="M246" s="36">
        <v>4.75</v>
      </c>
      <c r="N246" s="36">
        <v>4.75</v>
      </c>
      <c r="O246" s="36">
        <v>4.25</v>
      </c>
      <c r="P246" s="36">
        <v>4.25</v>
      </c>
      <c r="Q246" s="36">
        <v>4</v>
      </c>
      <c r="R246" s="37">
        <f t="shared" si="22"/>
        <v>4.2884615384615383</v>
      </c>
      <c r="S246" s="38">
        <f t="shared" si="23"/>
        <v>6</v>
      </c>
      <c r="T246" s="38">
        <f t="shared" si="24"/>
        <v>0</v>
      </c>
      <c r="U246" s="38">
        <f t="shared" si="25"/>
        <v>13</v>
      </c>
      <c r="V246" s="38">
        <f t="shared" si="26"/>
        <v>4</v>
      </c>
      <c r="W246" s="38">
        <f t="shared" si="27"/>
        <v>9</v>
      </c>
      <c r="X246" s="38" t="str">
        <f t="shared" si="28"/>
        <v/>
      </c>
      <c r="Y246" s="9"/>
      <c r="Z246" s="9"/>
      <c r="AA246" s="9"/>
    </row>
    <row r="247" spans="1:27" ht="15" x14ac:dyDescent="0.25">
      <c r="A247" s="25" t="s">
        <v>498</v>
      </c>
      <c r="B247" s="39" t="s">
        <v>433</v>
      </c>
      <c r="C247" s="25" t="s">
        <v>144</v>
      </c>
      <c r="D247" s="35" t="s">
        <v>65</v>
      </c>
      <c r="E247" s="36">
        <v>3.25</v>
      </c>
      <c r="F247" s="36">
        <v>3</v>
      </c>
      <c r="G247" s="36">
        <v>5</v>
      </c>
      <c r="H247" s="36">
        <v>5.5</v>
      </c>
      <c r="I247" s="36">
        <v>4</v>
      </c>
      <c r="J247" s="36">
        <v>5.5</v>
      </c>
      <c r="K247" s="36">
        <v>4.25</v>
      </c>
      <c r="L247" s="36">
        <v>5</v>
      </c>
      <c r="M247" s="36">
        <v>4</v>
      </c>
      <c r="N247" s="36">
        <v>5</v>
      </c>
      <c r="O247" s="36">
        <v>5.5</v>
      </c>
      <c r="P247" s="36">
        <v>5.5</v>
      </c>
      <c r="Q247" s="36">
        <v>5.25</v>
      </c>
      <c r="R247" s="37">
        <f t="shared" si="22"/>
        <v>4.6730769230769234</v>
      </c>
      <c r="S247" s="38">
        <f t="shared" si="23"/>
        <v>5.5</v>
      </c>
      <c r="T247" s="38">
        <f t="shared" si="24"/>
        <v>0</v>
      </c>
      <c r="U247" s="38">
        <f t="shared" si="25"/>
        <v>13</v>
      </c>
      <c r="V247" s="38">
        <f t="shared" si="26"/>
        <v>2</v>
      </c>
      <c r="W247" s="38">
        <f t="shared" si="27"/>
        <v>11</v>
      </c>
      <c r="X247" s="38" t="str">
        <f t="shared" si="28"/>
        <v/>
      </c>
      <c r="Y247" s="9"/>
      <c r="Z247" s="9"/>
      <c r="AA247" s="9"/>
    </row>
    <row r="248" spans="1:27" ht="15" x14ac:dyDescent="0.25">
      <c r="A248" s="25" t="s">
        <v>495</v>
      </c>
      <c r="B248" s="25" t="s">
        <v>275</v>
      </c>
      <c r="C248" s="25" t="s">
        <v>276</v>
      </c>
      <c r="D248" s="35" t="s">
        <v>65</v>
      </c>
      <c r="E248" s="36">
        <v>2.25</v>
      </c>
      <c r="F248" s="36">
        <v>4.25</v>
      </c>
      <c r="G248" s="36">
        <v>2.5</v>
      </c>
      <c r="H248" s="36">
        <v>5.25</v>
      </c>
      <c r="I248" s="36">
        <v>5</v>
      </c>
      <c r="J248" s="36">
        <v>5.25</v>
      </c>
      <c r="K248" s="36">
        <v>5.5</v>
      </c>
      <c r="L248" s="36">
        <v>3.25</v>
      </c>
      <c r="M248" s="36">
        <v>4.5</v>
      </c>
      <c r="N248" s="36">
        <v>4.5</v>
      </c>
      <c r="O248" s="36">
        <v>5.25</v>
      </c>
      <c r="P248" s="36">
        <v>4.75</v>
      </c>
      <c r="Q248" s="36">
        <v>4.25</v>
      </c>
      <c r="R248" s="37">
        <f t="shared" si="22"/>
        <v>4.3461538461538458</v>
      </c>
      <c r="S248" s="38">
        <f t="shared" si="23"/>
        <v>5.5</v>
      </c>
      <c r="T248" s="38">
        <f t="shared" si="24"/>
        <v>0</v>
      </c>
      <c r="U248" s="38">
        <f t="shared" si="25"/>
        <v>13</v>
      </c>
      <c r="V248" s="38">
        <f t="shared" si="26"/>
        <v>3</v>
      </c>
      <c r="W248" s="38">
        <f t="shared" si="27"/>
        <v>10</v>
      </c>
      <c r="X248" s="38" t="str">
        <f t="shared" si="28"/>
        <v/>
      </c>
      <c r="Y248" s="9"/>
      <c r="Z248" s="9"/>
      <c r="AA248" s="9"/>
    </row>
    <row r="249" spans="1:27" ht="15" x14ac:dyDescent="0.25">
      <c r="A249" s="25" t="s">
        <v>499</v>
      </c>
      <c r="B249" s="25" t="s">
        <v>277</v>
      </c>
      <c r="C249" s="25" t="s">
        <v>278</v>
      </c>
      <c r="D249" s="35" t="s">
        <v>64</v>
      </c>
      <c r="E249" s="36">
        <v>5.5</v>
      </c>
      <c r="F249" s="36">
        <v>3.5</v>
      </c>
      <c r="G249" s="36">
        <v>5</v>
      </c>
      <c r="H249" s="36">
        <v>3.5</v>
      </c>
      <c r="I249" s="36">
        <v>4.5</v>
      </c>
      <c r="J249" s="36">
        <v>5</v>
      </c>
      <c r="K249" s="36">
        <v>4.5</v>
      </c>
      <c r="L249" s="36">
        <v>5.75</v>
      </c>
      <c r="M249" s="36">
        <v>4.75</v>
      </c>
      <c r="N249" s="36">
        <v>6</v>
      </c>
      <c r="O249" s="36">
        <v>3.5</v>
      </c>
      <c r="P249" s="36">
        <v>3.75</v>
      </c>
      <c r="Q249" s="36">
        <v>3.75</v>
      </c>
      <c r="R249" s="37">
        <f t="shared" si="22"/>
        <v>4.5384615384615383</v>
      </c>
      <c r="S249" s="38">
        <f t="shared" si="23"/>
        <v>6</v>
      </c>
      <c r="T249" s="38">
        <f t="shared" si="24"/>
        <v>0</v>
      </c>
      <c r="U249" s="38">
        <f t="shared" si="25"/>
        <v>13</v>
      </c>
      <c r="V249" s="38">
        <f t="shared" si="26"/>
        <v>5</v>
      </c>
      <c r="W249" s="38">
        <f t="shared" si="27"/>
        <v>8</v>
      </c>
      <c r="X249" s="38" t="str">
        <f t="shared" si="28"/>
        <v>ja</v>
      </c>
      <c r="Y249" s="9"/>
      <c r="Z249" s="9"/>
      <c r="AA249" s="9"/>
    </row>
    <row r="250" spans="1:27" ht="15" x14ac:dyDescent="0.25">
      <c r="A250" s="25" t="s">
        <v>505</v>
      </c>
      <c r="B250" s="25" t="s">
        <v>279</v>
      </c>
      <c r="C250" s="25" t="s">
        <v>188</v>
      </c>
      <c r="D250" s="35" t="s">
        <v>64</v>
      </c>
      <c r="E250" s="36">
        <v>4.25</v>
      </c>
      <c r="F250" s="36">
        <v>5.25</v>
      </c>
      <c r="G250" s="36">
        <v>2</v>
      </c>
      <c r="H250" s="36">
        <v>4.75</v>
      </c>
      <c r="I250" s="36">
        <v>5.75</v>
      </c>
      <c r="J250" s="36">
        <v>3.5</v>
      </c>
      <c r="K250" s="36">
        <v>5</v>
      </c>
      <c r="L250" s="36">
        <v>5.5</v>
      </c>
      <c r="M250" s="36">
        <v>3.25</v>
      </c>
      <c r="N250" s="36">
        <v>4.25</v>
      </c>
      <c r="O250" s="36">
        <v>4.75</v>
      </c>
      <c r="P250" s="36">
        <v>4.25</v>
      </c>
      <c r="Q250" s="36">
        <v>4.25</v>
      </c>
      <c r="R250" s="37">
        <f t="shared" si="22"/>
        <v>4.365384615384615</v>
      </c>
      <c r="S250" s="38">
        <f t="shared" si="23"/>
        <v>5.75</v>
      </c>
      <c r="T250" s="38">
        <f t="shared" si="24"/>
        <v>0</v>
      </c>
      <c r="U250" s="38">
        <f t="shared" si="25"/>
        <v>13</v>
      </c>
      <c r="V250" s="38">
        <f t="shared" si="26"/>
        <v>3</v>
      </c>
      <c r="W250" s="38">
        <f t="shared" si="27"/>
        <v>10</v>
      </c>
      <c r="X250" s="38" t="str">
        <f t="shared" si="28"/>
        <v/>
      </c>
      <c r="Y250" s="9"/>
      <c r="Z250" s="9"/>
      <c r="AA250" s="9"/>
    </row>
    <row r="251" spans="1:27" ht="15" x14ac:dyDescent="0.25">
      <c r="A251" s="25" t="s">
        <v>496</v>
      </c>
      <c r="B251" s="25" t="s">
        <v>280</v>
      </c>
      <c r="C251" s="25" t="s">
        <v>281</v>
      </c>
      <c r="D251" s="35" t="s">
        <v>65</v>
      </c>
      <c r="E251" s="36">
        <v>3</v>
      </c>
      <c r="F251" s="36">
        <v>4</v>
      </c>
      <c r="G251" s="36">
        <v>3.75</v>
      </c>
      <c r="H251" s="36">
        <v>4.75</v>
      </c>
      <c r="I251" s="36">
        <v>5.25</v>
      </c>
      <c r="J251" s="36">
        <v>5.75</v>
      </c>
      <c r="K251" s="36">
        <v>3</v>
      </c>
      <c r="L251" s="36">
        <v>5</v>
      </c>
      <c r="M251" s="36">
        <v>5</v>
      </c>
      <c r="N251" s="36">
        <v>5.75</v>
      </c>
      <c r="O251" s="36">
        <v>4.75</v>
      </c>
      <c r="P251" s="36">
        <v>5.25</v>
      </c>
      <c r="Q251" s="36">
        <v>4.5</v>
      </c>
      <c r="R251" s="37">
        <f t="shared" si="22"/>
        <v>4.5961538461538458</v>
      </c>
      <c r="S251" s="38">
        <f t="shared" si="23"/>
        <v>5.75</v>
      </c>
      <c r="T251" s="38">
        <f t="shared" si="24"/>
        <v>0</v>
      </c>
      <c r="U251" s="38">
        <f t="shared" si="25"/>
        <v>13</v>
      </c>
      <c r="V251" s="38">
        <f t="shared" si="26"/>
        <v>3</v>
      </c>
      <c r="W251" s="38">
        <f t="shared" si="27"/>
        <v>10</v>
      </c>
      <c r="X251" s="38" t="str">
        <f t="shared" si="28"/>
        <v/>
      </c>
      <c r="Y251" s="9"/>
      <c r="Z251" s="9"/>
      <c r="AA251" s="9"/>
    </row>
    <row r="252" spans="1:27" ht="15" x14ac:dyDescent="0.25">
      <c r="A252" s="25" t="s">
        <v>499</v>
      </c>
      <c r="B252" s="25" t="s">
        <v>282</v>
      </c>
      <c r="C252" s="25" t="s">
        <v>216</v>
      </c>
      <c r="D252" s="35" t="s">
        <v>65</v>
      </c>
      <c r="E252" s="36">
        <v>3.25</v>
      </c>
      <c r="F252" s="36">
        <v>4</v>
      </c>
      <c r="G252" s="36">
        <v>4.25</v>
      </c>
      <c r="H252" s="36">
        <v>3.25</v>
      </c>
      <c r="I252" s="36">
        <v>4.25</v>
      </c>
      <c r="J252" s="36">
        <v>6</v>
      </c>
      <c r="K252" s="36">
        <v>5.5</v>
      </c>
      <c r="L252" s="36">
        <v>5.75</v>
      </c>
      <c r="M252" s="36">
        <v>5.5</v>
      </c>
      <c r="N252" s="36">
        <v>4</v>
      </c>
      <c r="O252" s="36">
        <v>3.25</v>
      </c>
      <c r="P252" s="36">
        <v>4.75</v>
      </c>
      <c r="Q252" s="36">
        <v>4.25</v>
      </c>
      <c r="R252" s="37">
        <f t="shared" si="22"/>
        <v>4.4615384615384617</v>
      </c>
      <c r="S252" s="38">
        <f t="shared" si="23"/>
        <v>6</v>
      </c>
      <c r="T252" s="38">
        <f t="shared" si="24"/>
        <v>0</v>
      </c>
      <c r="U252" s="38">
        <f t="shared" si="25"/>
        <v>13</v>
      </c>
      <c r="V252" s="38">
        <f t="shared" si="26"/>
        <v>3</v>
      </c>
      <c r="W252" s="38">
        <f t="shared" si="27"/>
        <v>10</v>
      </c>
      <c r="X252" s="38" t="str">
        <f t="shared" si="28"/>
        <v/>
      </c>
      <c r="Y252" s="9"/>
      <c r="Z252" s="9"/>
      <c r="AA252" s="9"/>
    </row>
    <row r="253" spans="1:27" ht="15" x14ac:dyDescent="0.25">
      <c r="A253" s="25" t="s">
        <v>495</v>
      </c>
      <c r="B253" s="25" t="s">
        <v>283</v>
      </c>
      <c r="C253" s="25" t="s">
        <v>284</v>
      </c>
      <c r="D253" s="35" t="s">
        <v>65</v>
      </c>
      <c r="E253" s="36">
        <v>3.25</v>
      </c>
      <c r="F253" s="36">
        <v>5.75</v>
      </c>
      <c r="G253" s="36">
        <v>3</v>
      </c>
      <c r="H253" s="36">
        <v>5.75</v>
      </c>
      <c r="I253" s="36">
        <v>5.5</v>
      </c>
      <c r="J253" s="36">
        <v>4.75</v>
      </c>
      <c r="K253" s="36">
        <v>3.25</v>
      </c>
      <c r="L253" s="36">
        <v>3.25</v>
      </c>
      <c r="M253" s="36"/>
      <c r="N253" s="36">
        <v>4</v>
      </c>
      <c r="O253" s="36">
        <v>5.75</v>
      </c>
      <c r="P253" s="36">
        <v>5.5</v>
      </c>
      <c r="Q253" s="36">
        <v>5</v>
      </c>
      <c r="R253" s="37">
        <f t="shared" si="22"/>
        <v>4.5625</v>
      </c>
      <c r="S253" s="38">
        <f t="shared" si="23"/>
        <v>5.75</v>
      </c>
      <c r="T253" s="38">
        <f t="shared" si="24"/>
        <v>1</v>
      </c>
      <c r="U253" s="38">
        <f t="shared" si="25"/>
        <v>12</v>
      </c>
      <c r="V253" s="38">
        <f t="shared" si="26"/>
        <v>4</v>
      </c>
      <c r="W253" s="38">
        <f t="shared" si="27"/>
        <v>8</v>
      </c>
      <c r="X253" s="38" t="str">
        <f t="shared" si="28"/>
        <v/>
      </c>
      <c r="Y253" s="9"/>
      <c r="Z253" s="9"/>
      <c r="AA253" s="9"/>
    </row>
    <row r="254" spans="1:27" ht="15" x14ac:dyDescent="0.25">
      <c r="A254" s="25" t="s">
        <v>499</v>
      </c>
      <c r="B254" s="39" t="s">
        <v>434</v>
      </c>
      <c r="C254" s="25" t="s">
        <v>209</v>
      </c>
      <c r="D254" s="35" t="s">
        <v>65</v>
      </c>
      <c r="E254" s="36">
        <v>3.5</v>
      </c>
      <c r="F254" s="36">
        <v>3</v>
      </c>
      <c r="G254" s="36">
        <v>4.5</v>
      </c>
      <c r="H254" s="36">
        <v>4</v>
      </c>
      <c r="I254" s="36">
        <v>4.25</v>
      </c>
      <c r="J254" s="36">
        <v>5.5</v>
      </c>
      <c r="K254" s="36">
        <v>5.25</v>
      </c>
      <c r="L254" s="36">
        <v>4.5</v>
      </c>
      <c r="M254" s="36">
        <v>4</v>
      </c>
      <c r="N254" s="36">
        <v>4.5</v>
      </c>
      <c r="O254" s="36">
        <v>4</v>
      </c>
      <c r="P254" s="36">
        <v>5.25</v>
      </c>
      <c r="Q254" s="36">
        <v>4.5</v>
      </c>
      <c r="R254" s="37">
        <f t="shared" si="22"/>
        <v>4.365384615384615</v>
      </c>
      <c r="S254" s="38">
        <f t="shared" si="23"/>
        <v>5.5</v>
      </c>
      <c r="T254" s="38">
        <f t="shared" si="24"/>
        <v>0</v>
      </c>
      <c r="U254" s="38">
        <f t="shared" si="25"/>
        <v>13</v>
      </c>
      <c r="V254" s="38">
        <f t="shared" si="26"/>
        <v>2</v>
      </c>
      <c r="W254" s="38">
        <f t="shared" si="27"/>
        <v>11</v>
      </c>
      <c r="X254" s="38" t="str">
        <f t="shared" si="28"/>
        <v/>
      </c>
      <c r="Y254" s="9"/>
      <c r="Z254" s="9"/>
      <c r="AA254" s="9"/>
    </row>
    <row r="255" spans="1:27" ht="15" x14ac:dyDescent="0.25">
      <c r="A255" s="25" t="s">
        <v>503</v>
      </c>
      <c r="B255" s="25" t="s">
        <v>285</v>
      </c>
      <c r="C255" s="25" t="s">
        <v>28</v>
      </c>
      <c r="D255" s="35" t="s">
        <v>64</v>
      </c>
      <c r="E255" s="36">
        <v>2.25</v>
      </c>
      <c r="F255" s="36">
        <v>4.75</v>
      </c>
      <c r="G255" s="36">
        <v>2.75</v>
      </c>
      <c r="H255" s="36">
        <v>4.5</v>
      </c>
      <c r="I255" s="36">
        <v>3</v>
      </c>
      <c r="J255" s="36">
        <v>5.75</v>
      </c>
      <c r="K255" s="36">
        <v>3.5</v>
      </c>
      <c r="L255" s="36">
        <v>4</v>
      </c>
      <c r="M255" s="36">
        <v>3.5</v>
      </c>
      <c r="N255" s="36">
        <v>5.75</v>
      </c>
      <c r="O255" s="36">
        <v>4.5</v>
      </c>
      <c r="P255" s="36">
        <v>5.5</v>
      </c>
      <c r="Q255" s="36"/>
      <c r="R255" s="37">
        <f t="shared" si="22"/>
        <v>4.145833333333333</v>
      </c>
      <c r="S255" s="38">
        <f t="shared" si="23"/>
        <v>5.75</v>
      </c>
      <c r="T255" s="38">
        <f t="shared" si="24"/>
        <v>1</v>
      </c>
      <c r="U255" s="38">
        <f t="shared" si="25"/>
        <v>12</v>
      </c>
      <c r="V255" s="38">
        <f t="shared" si="26"/>
        <v>5</v>
      </c>
      <c r="W255" s="38">
        <f t="shared" si="27"/>
        <v>7</v>
      </c>
      <c r="X255" s="38" t="str">
        <f t="shared" si="28"/>
        <v/>
      </c>
      <c r="Y255" s="9"/>
      <c r="Z255" s="9"/>
      <c r="AA255" s="9"/>
    </row>
    <row r="256" spans="1:27" ht="15" x14ac:dyDescent="0.25">
      <c r="A256" s="25" t="s">
        <v>506</v>
      </c>
      <c r="B256" s="25" t="s">
        <v>285</v>
      </c>
      <c r="C256" s="25" t="s">
        <v>286</v>
      </c>
      <c r="D256" s="35" t="s">
        <v>64</v>
      </c>
      <c r="E256" s="36">
        <v>3.75</v>
      </c>
      <c r="F256" s="36">
        <v>5.75</v>
      </c>
      <c r="G256" s="36">
        <v>4.25</v>
      </c>
      <c r="H256" s="36">
        <v>5.5</v>
      </c>
      <c r="I256" s="36">
        <v>5.25</v>
      </c>
      <c r="J256" s="36">
        <v>4.75</v>
      </c>
      <c r="K256" s="36">
        <v>3.5</v>
      </c>
      <c r="L256" s="36">
        <v>4.25</v>
      </c>
      <c r="M256" s="36">
        <v>4</v>
      </c>
      <c r="N256" s="36">
        <v>4.75</v>
      </c>
      <c r="O256" s="36">
        <v>5.5</v>
      </c>
      <c r="P256" s="36">
        <v>4.75</v>
      </c>
      <c r="Q256" s="36">
        <v>4</v>
      </c>
      <c r="R256" s="37">
        <f t="shared" si="22"/>
        <v>4.615384615384615</v>
      </c>
      <c r="S256" s="38">
        <f t="shared" si="23"/>
        <v>5.75</v>
      </c>
      <c r="T256" s="38">
        <f t="shared" si="24"/>
        <v>0</v>
      </c>
      <c r="U256" s="38">
        <f t="shared" si="25"/>
        <v>13</v>
      </c>
      <c r="V256" s="38">
        <f t="shared" si="26"/>
        <v>2</v>
      </c>
      <c r="W256" s="38">
        <f t="shared" si="27"/>
        <v>11</v>
      </c>
      <c r="X256" s="38" t="str">
        <f t="shared" si="28"/>
        <v/>
      </c>
      <c r="Y256" s="9"/>
      <c r="Z256" s="9"/>
      <c r="AA256" s="9"/>
    </row>
    <row r="257" spans="1:27" ht="15" x14ac:dyDescent="0.25">
      <c r="A257" s="25" t="s">
        <v>497</v>
      </c>
      <c r="B257" s="25" t="s">
        <v>285</v>
      </c>
      <c r="C257" s="25" t="s">
        <v>13</v>
      </c>
      <c r="D257" s="35" t="s">
        <v>65</v>
      </c>
      <c r="E257" s="36">
        <v>4.5</v>
      </c>
      <c r="F257" s="36">
        <v>5</v>
      </c>
      <c r="G257" s="36">
        <v>4.25</v>
      </c>
      <c r="H257" s="36">
        <v>4</v>
      </c>
      <c r="I257" s="36">
        <v>3</v>
      </c>
      <c r="J257" s="36">
        <v>5.25</v>
      </c>
      <c r="K257" s="36">
        <v>3.25</v>
      </c>
      <c r="L257" s="36">
        <v>3.25</v>
      </c>
      <c r="M257" s="36">
        <v>5</v>
      </c>
      <c r="N257" s="36">
        <v>5.25</v>
      </c>
      <c r="O257" s="36">
        <v>4</v>
      </c>
      <c r="P257" s="36">
        <v>5.5</v>
      </c>
      <c r="Q257" s="36">
        <v>4</v>
      </c>
      <c r="R257" s="37">
        <f t="shared" si="22"/>
        <v>4.3269230769230766</v>
      </c>
      <c r="S257" s="38">
        <f t="shared" si="23"/>
        <v>5.5</v>
      </c>
      <c r="T257" s="38">
        <f t="shared" si="24"/>
        <v>0</v>
      </c>
      <c r="U257" s="38">
        <f t="shared" si="25"/>
        <v>13</v>
      </c>
      <c r="V257" s="38">
        <f t="shared" si="26"/>
        <v>3</v>
      </c>
      <c r="W257" s="38">
        <f t="shared" si="27"/>
        <v>10</v>
      </c>
      <c r="X257" s="38" t="str">
        <f t="shared" si="28"/>
        <v/>
      </c>
      <c r="Y257" s="9"/>
      <c r="Z257" s="9"/>
      <c r="AA257" s="9"/>
    </row>
    <row r="258" spans="1:27" ht="15" x14ac:dyDescent="0.25">
      <c r="A258" s="25" t="s">
        <v>502</v>
      </c>
      <c r="B258" s="25" t="s">
        <v>287</v>
      </c>
      <c r="C258" s="25" t="s">
        <v>288</v>
      </c>
      <c r="D258" s="35" t="s">
        <v>65</v>
      </c>
      <c r="E258" s="36">
        <v>3.5</v>
      </c>
      <c r="F258" s="36">
        <v>5.25</v>
      </c>
      <c r="G258" s="36">
        <v>5.25</v>
      </c>
      <c r="H258" s="36">
        <v>4.75</v>
      </c>
      <c r="I258" s="36">
        <v>3.25</v>
      </c>
      <c r="J258" s="36">
        <v>5</v>
      </c>
      <c r="K258" s="36">
        <v>3.75</v>
      </c>
      <c r="L258" s="36">
        <v>4</v>
      </c>
      <c r="M258" s="36">
        <v>4.5</v>
      </c>
      <c r="N258" s="36">
        <v>5.75</v>
      </c>
      <c r="O258" s="36">
        <v>4.75</v>
      </c>
      <c r="P258" s="36">
        <v>4.5</v>
      </c>
      <c r="Q258" s="36">
        <v>4.75</v>
      </c>
      <c r="R258" s="37">
        <f t="shared" si="22"/>
        <v>4.5384615384615383</v>
      </c>
      <c r="S258" s="38">
        <f t="shared" si="23"/>
        <v>5.75</v>
      </c>
      <c r="T258" s="38">
        <f t="shared" si="24"/>
        <v>0</v>
      </c>
      <c r="U258" s="38">
        <f t="shared" si="25"/>
        <v>13</v>
      </c>
      <c r="V258" s="38">
        <f t="shared" si="26"/>
        <v>3</v>
      </c>
      <c r="W258" s="38">
        <f t="shared" si="27"/>
        <v>10</v>
      </c>
      <c r="X258" s="38" t="str">
        <f t="shared" si="28"/>
        <v/>
      </c>
      <c r="Y258" s="9"/>
      <c r="Z258" s="9"/>
      <c r="AA258" s="9"/>
    </row>
    <row r="259" spans="1:27" ht="15" x14ac:dyDescent="0.25">
      <c r="A259" s="25" t="s">
        <v>496</v>
      </c>
      <c r="B259" s="25" t="s">
        <v>289</v>
      </c>
      <c r="C259" s="25" t="s">
        <v>274</v>
      </c>
      <c r="D259" s="35" t="s">
        <v>64</v>
      </c>
      <c r="E259" s="36">
        <v>5.25</v>
      </c>
      <c r="F259" s="36">
        <v>3.25</v>
      </c>
      <c r="G259" s="36">
        <v>5.25</v>
      </c>
      <c r="H259" s="36">
        <v>3.75</v>
      </c>
      <c r="I259" s="36">
        <v>3.75</v>
      </c>
      <c r="J259" s="36">
        <v>6</v>
      </c>
      <c r="K259" s="36">
        <v>5</v>
      </c>
      <c r="L259" s="36">
        <v>3.5</v>
      </c>
      <c r="M259" s="36">
        <v>5</v>
      </c>
      <c r="N259" s="36">
        <v>5.75</v>
      </c>
      <c r="O259" s="36">
        <v>3.75</v>
      </c>
      <c r="P259" s="36">
        <v>5.25</v>
      </c>
      <c r="Q259" s="36">
        <v>4.5</v>
      </c>
      <c r="R259" s="37">
        <f t="shared" si="22"/>
        <v>4.615384615384615</v>
      </c>
      <c r="S259" s="38">
        <f t="shared" si="23"/>
        <v>6</v>
      </c>
      <c r="T259" s="38">
        <f t="shared" si="24"/>
        <v>0</v>
      </c>
      <c r="U259" s="38">
        <f t="shared" si="25"/>
        <v>13</v>
      </c>
      <c r="V259" s="38">
        <f t="shared" si="26"/>
        <v>5</v>
      </c>
      <c r="W259" s="38">
        <f t="shared" si="27"/>
        <v>8</v>
      </c>
      <c r="X259" s="38" t="str">
        <f t="shared" si="28"/>
        <v>ja</v>
      </c>
      <c r="Y259" s="9"/>
      <c r="Z259" s="9"/>
      <c r="AA259" s="9"/>
    </row>
    <row r="260" spans="1:27" ht="15" x14ac:dyDescent="0.25">
      <c r="A260" s="25" t="s">
        <v>491</v>
      </c>
      <c r="B260" s="25" t="s">
        <v>290</v>
      </c>
      <c r="C260" s="25" t="s">
        <v>137</v>
      </c>
      <c r="D260" s="35" t="s">
        <v>65</v>
      </c>
      <c r="E260" s="36">
        <v>4.5</v>
      </c>
      <c r="F260" s="36">
        <v>3.25</v>
      </c>
      <c r="G260" s="36">
        <v>4.25</v>
      </c>
      <c r="H260" s="36">
        <v>5.25</v>
      </c>
      <c r="I260" s="36">
        <v>4.75</v>
      </c>
      <c r="J260" s="36">
        <v>5.75</v>
      </c>
      <c r="K260" s="36">
        <v>5.25</v>
      </c>
      <c r="L260" s="36">
        <v>5.75</v>
      </c>
      <c r="M260" s="36">
        <v>3.25</v>
      </c>
      <c r="N260" s="36">
        <v>3.5</v>
      </c>
      <c r="O260" s="36">
        <v>5.25</v>
      </c>
      <c r="P260" s="36">
        <v>4.75</v>
      </c>
      <c r="Q260" s="36">
        <v>5.75</v>
      </c>
      <c r="R260" s="37">
        <f t="shared" ref="R260:R320" si="29">AVERAGE(E260:Q260)</f>
        <v>4.7115384615384617</v>
      </c>
      <c r="S260" s="38">
        <f t="shared" ref="S260:S320" si="30">MAX(E260:Q260)</f>
        <v>5.75</v>
      </c>
      <c r="T260" s="38">
        <f t="shared" ref="T260:T320" si="31">COUNTBLANK(E260:Q260)</f>
        <v>0</v>
      </c>
      <c r="U260" s="38">
        <f t="shared" ref="U260:U320" si="32">COUNT(E260:Q260)</f>
        <v>13</v>
      </c>
      <c r="V260" s="38">
        <f t="shared" ref="V260:V320" si="33">COUNTIF(E260:Q260,"&lt;4")</f>
        <v>3</v>
      </c>
      <c r="W260" s="38">
        <f t="shared" ref="W260:W320" si="34">COUNTIF(E260:Q260,"&gt;=4")</f>
        <v>10</v>
      </c>
      <c r="X260" s="38" t="str">
        <f t="shared" ref="X260:X320" si="35">IF(AND(E260&gt;=4,J260&gt;=4,K260&gt;=4),"ja","")</f>
        <v>ja</v>
      </c>
      <c r="Y260" s="9"/>
      <c r="Z260" s="9"/>
      <c r="AA260" s="9"/>
    </row>
    <row r="261" spans="1:27" ht="15" x14ac:dyDescent="0.25">
      <c r="A261" s="25" t="s">
        <v>504</v>
      </c>
      <c r="B261" s="25" t="s">
        <v>291</v>
      </c>
      <c r="C261" s="25" t="s">
        <v>292</v>
      </c>
      <c r="D261" s="35" t="s">
        <v>65</v>
      </c>
      <c r="E261" s="36">
        <v>3.5</v>
      </c>
      <c r="F261" s="36">
        <v>4</v>
      </c>
      <c r="G261" s="36">
        <v>3.75</v>
      </c>
      <c r="H261" s="36">
        <v>5.5</v>
      </c>
      <c r="I261" s="36">
        <v>4.25</v>
      </c>
      <c r="J261" s="36">
        <v>4</v>
      </c>
      <c r="K261" s="36">
        <v>4.75</v>
      </c>
      <c r="L261" s="36">
        <v>5</v>
      </c>
      <c r="M261" s="36">
        <v>5.5</v>
      </c>
      <c r="N261" s="36">
        <v>5.25</v>
      </c>
      <c r="O261" s="36">
        <v>5.5</v>
      </c>
      <c r="P261" s="36">
        <v>4.5</v>
      </c>
      <c r="Q261" s="36">
        <v>3.75</v>
      </c>
      <c r="R261" s="37">
        <f t="shared" si="29"/>
        <v>4.5576923076923075</v>
      </c>
      <c r="S261" s="38">
        <f t="shared" si="30"/>
        <v>5.5</v>
      </c>
      <c r="T261" s="38">
        <f t="shared" si="31"/>
        <v>0</v>
      </c>
      <c r="U261" s="38">
        <f t="shared" si="32"/>
        <v>13</v>
      </c>
      <c r="V261" s="38">
        <f t="shared" si="33"/>
        <v>3</v>
      </c>
      <c r="W261" s="38">
        <f t="shared" si="34"/>
        <v>10</v>
      </c>
      <c r="X261" s="38" t="str">
        <f t="shared" si="35"/>
        <v/>
      </c>
      <c r="Y261" s="9"/>
      <c r="Z261" s="9"/>
      <c r="AA261" s="9"/>
    </row>
    <row r="262" spans="1:27" ht="15" x14ac:dyDescent="0.25">
      <c r="A262" s="25" t="s">
        <v>497</v>
      </c>
      <c r="B262" s="25" t="s">
        <v>293</v>
      </c>
      <c r="C262" s="25" t="s">
        <v>294</v>
      </c>
      <c r="D262" s="35" t="s">
        <v>64</v>
      </c>
      <c r="E262" s="36">
        <v>6</v>
      </c>
      <c r="F262" s="36">
        <v>4</v>
      </c>
      <c r="G262" s="36">
        <v>6</v>
      </c>
      <c r="H262" s="36">
        <v>5.75</v>
      </c>
      <c r="I262" s="36">
        <v>3.5</v>
      </c>
      <c r="J262" s="36">
        <v>4</v>
      </c>
      <c r="K262" s="36">
        <v>6</v>
      </c>
      <c r="L262" s="36">
        <v>4</v>
      </c>
      <c r="M262" s="36">
        <v>4.75</v>
      </c>
      <c r="N262" s="36">
        <v>4.5</v>
      </c>
      <c r="O262" s="36">
        <v>5.75</v>
      </c>
      <c r="P262" s="36">
        <v>4.5</v>
      </c>
      <c r="Q262" s="36">
        <v>4.5</v>
      </c>
      <c r="R262" s="37">
        <f t="shared" si="29"/>
        <v>4.865384615384615</v>
      </c>
      <c r="S262" s="38">
        <f t="shared" si="30"/>
        <v>6</v>
      </c>
      <c r="T262" s="38">
        <f t="shared" si="31"/>
        <v>0</v>
      </c>
      <c r="U262" s="38">
        <f t="shared" si="32"/>
        <v>13</v>
      </c>
      <c r="V262" s="38">
        <f t="shared" si="33"/>
        <v>1</v>
      </c>
      <c r="W262" s="38">
        <f t="shared" si="34"/>
        <v>12</v>
      </c>
      <c r="X262" s="38" t="str">
        <f t="shared" si="35"/>
        <v>ja</v>
      </c>
      <c r="Y262" s="9"/>
      <c r="Z262" s="9"/>
      <c r="AA262" s="9"/>
    </row>
    <row r="263" spans="1:27" ht="15" x14ac:dyDescent="0.25">
      <c r="A263" s="25" t="s">
        <v>500</v>
      </c>
      <c r="B263" s="39" t="s">
        <v>435</v>
      </c>
      <c r="C263" s="25" t="s">
        <v>436</v>
      </c>
      <c r="D263" s="35" t="s">
        <v>65</v>
      </c>
      <c r="E263" s="36">
        <v>3.5</v>
      </c>
      <c r="F263" s="36">
        <v>3</v>
      </c>
      <c r="G263" s="36">
        <v>3</v>
      </c>
      <c r="H263" s="36">
        <v>3.25</v>
      </c>
      <c r="I263" s="36"/>
      <c r="J263" s="36">
        <v>4.25</v>
      </c>
      <c r="K263" s="36">
        <v>4.75</v>
      </c>
      <c r="L263" s="36">
        <v>4.25</v>
      </c>
      <c r="M263" s="36">
        <v>4.25</v>
      </c>
      <c r="N263" s="36">
        <v>5.25</v>
      </c>
      <c r="O263" s="36">
        <v>3.25</v>
      </c>
      <c r="P263" s="36">
        <v>4</v>
      </c>
      <c r="Q263" s="36">
        <v>4.5</v>
      </c>
      <c r="R263" s="37">
        <f t="shared" si="29"/>
        <v>3.9375</v>
      </c>
      <c r="S263" s="38">
        <f t="shared" si="30"/>
        <v>5.25</v>
      </c>
      <c r="T263" s="38">
        <f t="shared" si="31"/>
        <v>1</v>
      </c>
      <c r="U263" s="38">
        <f t="shared" si="32"/>
        <v>12</v>
      </c>
      <c r="V263" s="38">
        <f t="shared" si="33"/>
        <v>5</v>
      </c>
      <c r="W263" s="38">
        <f t="shared" si="34"/>
        <v>7</v>
      </c>
      <c r="X263" s="38" t="str">
        <f t="shared" si="35"/>
        <v/>
      </c>
      <c r="Y263" s="9"/>
      <c r="Z263" s="9"/>
      <c r="AA263" s="9"/>
    </row>
    <row r="264" spans="1:27" ht="15" x14ac:dyDescent="0.25">
      <c r="A264" s="25" t="s">
        <v>506</v>
      </c>
      <c r="B264" s="25" t="s">
        <v>295</v>
      </c>
      <c r="C264" s="25" t="s">
        <v>296</v>
      </c>
      <c r="D264" s="35" t="s">
        <v>65</v>
      </c>
      <c r="E264" s="36">
        <v>5</v>
      </c>
      <c r="F264" s="36">
        <v>4.25</v>
      </c>
      <c r="G264" s="36">
        <v>5.75</v>
      </c>
      <c r="H264" s="36">
        <v>4</v>
      </c>
      <c r="I264" s="36">
        <v>3.75</v>
      </c>
      <c r="J264" s="36">
        <v>5.25</v>
      </c>
      <c r="K264" s="36">
        <v>4.5</v>
      </c>
      <c r="L264" s="36">
        <v>3.25</v>
      </c>
      <c r="M264" s="36">
        <v>4.25</v>
      </c>
      <c r="N264" s="36">
        <v>3.75</v>
      </c>
      <c r="O264" s="36">
        <v>4</v>
      </c>
      <c r="P264" s="36">
        <v>5.5</v>
      </c>
      <c r="Q264" s="36">
        <v>4.75</v>
      </c>
      <c r="R264" s="37">
        <f t="shared" si="29"/>
        <v>4.4615384615384617</v>
      </c>
      <c r="S264" s="38">
        <f t="shared" si="30"/>
        <v>5.75</v>
      </c>
      <c r="T264" s="38">
        <f t="shared" si="31"/>
        <v>0</v>
      </c>
      <c r="U264" s="38">
        <f t="shared" si="32"/>
        <v>13</v>
      </c>
      <c r="V264" s="38">
        <f t="shared" si="33"/>
        <v>3</v>
      </c>
      <c r="W264" s="38">
        <f t="shared" si="34"/>
        <v>10</v>
      </c>
      <c r="X264" s="38" t="str">
        <f t="shared" si="35"/>
        <v>ja</v>
      </c>
      <c r="Y264" s="9"/>
      <c r="Z264" s="9"/>
      <c r="AA264" s="9"/>
    </row>
    <row r="265" spans="1:27" ht="15" x14ac:dyDescent="0.25">
      <c r="A265" s="25" t="s">
        <v>492</v>
      </c>
      <c r="B265" s="25" t="s">
        <v>297</v>
      </c>
      <c r="C265" s="25" t="s">
        <v>298</v>
      </c>
      <c r="D265" s="35" t="s">
        <v>64</v>
      </c>
      <c r="E265" s="36">
        <v>4.75</v>
      </c>
      <c r="F265" s="36">
        <v>3.25</v>
      </c>
      <c r="G265" s="36">
        <v>4</v>
      </c>
      <c r="H265" s="36">
        <v>4</v>
      </c>
      <c r="I265" s="36">
        <v>4.5</v>
      </c>
      <c r="J265" s="36">
        <v>3.25</v>
      </c>
      <c r="K265" s="36">
        <v>3.25</v>
      </c>
      <c r="L265" s="36">
        <v>3.25</v>
      </c>
      <c r="M265" s="36">
        <v>5</v>
      </c>
      <c r="N265" s="36">
        <v>4</v>
      </c>
      <c r="O265" s="36">
        <v>4</v>
      </c>
      <c r="P265" s="36">
        <v>4</v>
      </c>
      <c r="Q265" s="36">
        <v>5.5</v>
      </c>
      <c r="R265" s="37">
        <f t="shared" si="29"/>
        <v>4.0576923076923075</v>
      </c>
      <c r="S265" s="38">
        <f t="shared" si="30"/>
        <v>5.5</v>
      </c>
      <c r="T265" s="38">
        <f t="shared" si="31"/>
        <v>0</v>
      </c>
      <c r="U265" s="38">
        <f t="shared" si="32"/>
        <v>13</v>
      </c>
      <c r="V265" s="38">
        <f t="shared" si="33"/>
        <v>4</v>
      </c>
      <c r="W265" s="38">
        <f t="shared" si="34"/>
        <v>9</v>
      </c>
      <c r="X265" s="38" t="str">
        <f t="shared" si="35"/>
        <v/>
      </c>
      <c r="Y265" s="9"/>
      <c r="Z265" s="9"/>
      <c r="AA265" s="9"/>
    </row>
    <row r="266" spans="1:27" ht="15" x14ac:dyDescent="0.25">
      <c r="A266" s="25" t="s">
        <v>495</v>
      </c>
      <c r="B266" s="25" t="s">
        <v>299</v>
      </c>
      <c r="C266" s="25" t="s">
        <v>300</v>
      </c>
      <c r="D266" s="35" t="s">
        <v>64</v>
      </c>
      <c r="E266" s="36">
        <v>3</v>
      </c>
      <c r="F266" s="36">
        <v>6</v>
      </c>
      <c r="G266" s="36">
        <v>4</v>
      </c>
      <c r="H266" s="36">
        <v>5</v>
      </c>
      <c r="I266" s="36">
        <v>4.25</v>
      </c>
      <c r="J266" s="36">
        <v>5.25</v>
      </c>
      <c r="K266" s="36">
        <v>5</v>
      </c>
      <c r="L266" s="36"/>
      <c r="M266" s="36">
        <v>5.75</v>
      </c>
      <c r="N266" s="36">
        <v>4.25</v>
      </c>
      <c r="O266" s="36">
        <v>5</v>
      </c>
      <c r="P266" s="36">
        <v>5.75</v>
      </c>
      <c r="Q266" s="36">
        <v>5.5</v>
      </c>
      <c r="R266" s="37">
        <f t="shared" si="29"/>
        <v>4.895833333333333</v>
      </c>
      <c r="S266" s="38">
        <f t="shared" si="30"/>
        <v>6</v>
      </c>
      <c r="T266" s="38">
        <f t="shared" si="31"/>
        <v>1</v>
      </c>
      <c r="U266" s="38">
        <f t="shared" si="32"/>
        <v>12</v>
      </c>
      <c r="V266" s="38">
        <f t="shared" si="33"/>
        <v>1</v>
      </c>
      <c r="W266" s="38">
        <f t="shared" si="34"/>
        <v>11</v>
      </c>
      <c r="X266" s="38" t="str">
        <f t="shared" si="35"/>
        <v/>
      </c>
      <c r="Y266" s="9"/>
      <c r="Z266" s="9"/>
      <c r="AA266" s="9"/>
    </row>
    <row r="267" spans="1:27" ht="15" x14ac:dyDescent="0.25">
      <c r="A267" s="25" t="s">
        <v>494</v>
      </c>
      <c r="B267" s="25" t="s">
        <v>301</v>
      </c>
      <c r="C267" s="25" t="s">
        <v>302</v>
      </c>
      <c r="D267" s="35" t="s">
        <v>64</v>
      </c>
      <c r="E267" s="36">
        <v>5</v>
      </c>
      <c r="F267" s="36">
        <v>5.5</v>
      </c>
      <c r="G267" s="36">
        <v>5.25</v>
      </c>
      <c r="H267" s="36">
        <v>3.75</v>
      </c>
      <c r="I267" s="36">
        <v>4.5</v>
      </c>
      <c r="J267" s="36">
        <v>6</v>
      </c>
      <c r="K267" s="36">
        <v>3.25</v>
      </c>
      <c r="L267" s="36">
        <v>4.25</v>
      </c>
      <c r="M267" s="36">
        <v>5.5</v>
      </c>
      <c r="N267" s="36">
        <v>5.5</v>
      </c>
      <c r="O267" s="36">
        <v>3.75</v>
      </c>
      <c r="P267" s="36">
        <v>5</v>
      </c>
      <c r="Q267" s="36">
        <v>4.25</v>
      </c>
      <c r="R267" s="37">
        <f t="shared" si="29"/>
        <v>4.7307692307692308</v>
      </c>
      <c r="S267" s="38">
        <f t="shared" si="30"/>
        <v>6</v>
      </c>
      <c r="T267" s="38">
        <f t="shared" si="31"/>
        <v>0</v>
      </c>
      <c r="U267" s="38">
        <f t="shared" si="32"/>
        <v>13</v>
      </c>
      <c r="V267" s="38">
        <f t="shared" si="33"/>
        <v>3</v>
      </c>
      <c r="W267" s="38">
        <f t="shared" si="34"/>
        <v>10</v>
      </c>
      <c r="X267" s="38" t="str">
        <f t="shared" si="35"/>
        <v/>
      </c>
      <c r="Y267" s="9"/>
      <c r="Z267" s="9"/>
      <c r="AA267" s="9"/>
    </row>
    <row r="268" spans="1:27" ht="15" x14ac:dyDescent="0.25">
      <c r="A268" s="25" t="s">
        <v>504</v>
      </c>
      <c r="B268" s="25" t="s">
        <v>303</v>
      </c>
      <c r="C268" s="25" t="s">
        <v>12</v>
      </c>
      <c r="D268" s="35" t="s">
        <v>64</v>
      </c>
      <c r="E268" s="36">
        <v>3.75</v>
      </c>
      <c r="F268" s="36">
        <v>3.75</v>
      </c>
      <c r="G268" s="36">
        <v>4.75</v>
      </c>
      <c r="H268" s="36">
        <v>4.75</v>
      </c>
      <c r="I268" s="36">
        <v>4.75</v>
      </c>
      <c r="J268" s="36">
        <v>3.25</v>
      </c>
      <c r="K268" s="36">
        <v>5.25</v>
      </c>
      <c r="L268" s="36">
        <v>3.75</v>
      </c>
      <c r="M268" s="36">
        <v>3.25</v>
      </c>
      <c r="N268" s="36">
        <v>5</v>
      </c>
      <c r="O268" s="36">
        <v>4.75</v>
      </c>
      <c r="P268" s="36">
        <v>4.75</v>
      </c>
      <c r="Q268" s="36">
        <v>5.75</v>
      </c>
      <c r="R268" s="37">
        <f t="shared" si="29"/>
        <v>4.4230769230769234</v>
      </c>
      <c r="S268" s="38">
        <f t="shared" si="30"/>
        <v>5.75</v>
      </c>
      <c r="T268" s="38">
        <f t="shared" si="31"/>
        <v>0</v>
      </c>
      <c r="U268" s="38">
        <f t="shared" si="32"/>
        <v>13</v>
      </c>
      <c r="V268" s="38">
        <f t="shared" si="33"/>
        <v>5</v>
      </c>
      <c r="W268" s="38">
        <f t="shared" si="34"/>
        <v>8</v>
      </c>
      <c r="X268" s="38" t="str">
        <f t="shared" si="35"/>
        <v/>
      </c>
      <c r="Y268" s="9"/>
      <c r="Z268" s="9"/>
      <c r="AA268" s="9"/>
    </row>
    <row r="269" spans="1:27" ht="15" x14ac:dyDescent="0.25">
      <c r="A269" s="25" t="s">
        <v>495</v>
      </c>
      <c r="B269" s="25" t="s">
        <v>304</v>
      </c>
      <c r="C269" s="25" t="s">
        <v>107</v>
      </c>
      <c r="D269" s="35" t="s">
        <v>65</v>
      </c>
      <c r="E269" s="36">
        <v>2.5</v>
      </c>
      <c r="F269" s="36">
        <v>4</v>
      </c>
      <c r="G269" s="36">
        <v>2.5</v>
      </c>
      <c r="H269" s="36">
        <v>4.25</v>
      </c>
      <c r="I269" s="36">
        <v>3.5</v>
      </c>
      <c r="J269" s="36">
        <v>3.25</v>
      </c>
      <c r="K269" s="36">
        <v>5</v>
      </c>
      <c r="L269" s="36">
        <v>5.5</v>
      </c>
      <c r="M269" s="36">
        <v>3.5</v>
      </c>
      <c r="N269" s="36">
        <v>5</v>
      </c>
      <c r="O269" s="36">
        <v>4.25</v>
      </c>
      <c r="P269" s="36">
        <v>5.25</v>
      </c>
      <c r="Q269" s="36">
        <v>4.75</v>
      </c>
      <c r="R269" s="37">
        <f t="shared" si="29"/>
        <v>4.0961538461538458</v>
      </c>
      <c r="S269" s="38">
        <f t="shared" si="30"/>
        <v>5.5</v>
      </c>
      <c r="T269" s="38">
        <f t="shared" si="31"/>
        <v>0</v>
      </c>
      <c r="U269" s="38">
        <f t="shared" si="32"/>
        <v>13</v>
      </c>
      <c r="V269" s="38">
        <f t="shared" si="33"/>
        <v>5</v>
      </c>
      <c r="W269" s="38">
        <f t="shared" si="34"/>
        <v>8</v>
      </c>
      <c r="X269" s="38" t="str">
        <f t="shared" si="35"/>
        <v/>
      </c>
      <c r="Y269" s="9"/>
      <c r="Z269" s="9"/>
      <c r="AA269" s="9"/>
    </row>
    <row r="270" spans="1:27" ht="15" x14ac:dyDescent="0.25">
      <c r="A270" s="25" t="s">
        <v>497</v>
      </c>
      <c r="B270" s="25" t="s">
        <v>305</v>
      </c>
      <c r="C270" s="25" t="s">
        <v>169</v>
      </c>
      <c r="D270" s="35" t="s">
        <v>64</v>
      </c>
      <c r="E270" s="36">
        <v>2.75</v>
      </c>
      <c r="F270" s="36">
        <v>4.25</v>
      </c>
      <c r="G270" s="36">
        <v>3.25</v>
      </c>
      <c r="H270" s="36">
        <v>4.75</v>
      </c>
      <c r="I270" s="36">
        <v>3</v>
      </c>
      <c r="J270" s="36">
        <v>3.5</v>
      </c>
      <c r="K270" s="36">
        <v>4.25</v>
      </c>
      <c r="L270" s="36">
        <v>5.25</v>
      </c>
      <c r="M270" s="36">
        <v>3.25</v>
      </c>
      <c r="N270" s="36">
        <v>3.75</v>
      </c>
      <c r="O270" s="36">
        <v>4.75</v>
      </c>
      <c r="P270" s="36">
        <v>5.75</v>
      </c>
      <c r="Q270" s="36">
        <v>5.25</v>
      </c>
      <c r="R270" s="37">
        <f t="shared" si="29"/>
        <v>4.134615384615385</v>
      </c>
      <c r="S270" s="38">
        <f t="shared" si="30"/>
        <v>5.75</v>
      </c>
      <c r="T270" s="38">
        <f t="shared" si="31"/>
        <v>0</v>
      </c>
      <c r="U270" s="38">
        <f t="shared" si="32"/>
        <v>13</v>
      </c>
      <c r="V270" s="38">
        <f t="shared" si="33"/>
        <v>6</v>
      </c>
      <c r="W270" s="38">
        <f t="shared" si="34"/>
        <v>7</v>
      </c>
      <c r="X270" s="38" t="str">
        <f t="shared" si="35"/>
        <v/>
      </c>
      <c r="Y270" s="9"/>
      <c r="Z270" s="9"/>
      <c r="AA270" s="9"/>
    </row>
    <row r="271" spans="1:27" ht="15" x14ac:dyDescent="0.25">
      <c r="A271" s="25" t="s">
        <v>494</v>
      </c>
      <c r="B271" s="25" t="s">
        <v>306</v>
      </c>
      <c r="C271" s="25" t="s">
        <v>307</v>
      </c>
      <c r="D271" s="35" t="s">
        <v>64</v>
      </c>
      <c r="E271" s="36">
        <v>3.75</v>
      </c>
      <c r="F271" s="36">
        <v>5</v>
      </c>
      <c r="G271" s="36">
        <v>5.75</v>
      </c>
      <c r="H271" s="36">
        <v>4.75</v>
      </c>
      <c r="I271" s="36">
        <v>4.5</v>
      </c>
      <c r="J271" s="36">
        <v>4.25</v>
      </c>
      <c r="K271" s="36">
        <v>6</v>
      </c>
      <c r="L271" s="36">
        <v>4</v>
      </c>
      <c r="M271" s="36">
        <v>5.5</v>
      </c>
      <c r="N271" s="36">
        <v>4.25</v>
      </c>
      <c r="O271" s="36">
        <v>4.75</v>
      </c>
      <c r="P271" s="36">
        <v>6</v>
      </c>
      <c r="Q271" s="36">
        <v>5</v>
      </c>
      <c r="R271" s="37">
        <f t="shared" si="29"/>
        <v>4.884615384615385</v>
      </c>
      <c r="S271" s="38">
        <f t="shared" si="30"/>
        <v>6</v>
      </c>
      <c r="T271" s="38">
        <f t="shared" si="31"/>
        <v>0</v>
      </c>
      <c r="U271" s="38">
        <f t="shared" si="32"/>
        <v>13</v>
      </c>
      <c r="V271" s="38">
        <f t="shared" si="33"/>
        <v>1</v>
      </c>
      <c r="W271" s="38">
        <f t="shared" si="34"/>
        <v>12</v>
      </c>
      <c r="X271" s="38" t="str">
        <f t="shared" si="35"/>
        <v/>
      </c>
      <c r="Y271" s="9"/>
      <c r="Z271" s="9"/>
      <c r="AA271" s="9"/>
    </row>
    <row r="272" spans="1:27" ht="15" x14ac:dyDescent="0.25">
      <c r="A272" s="25" t="s">
        <v>493</v>
      </c>
      <c r="B272" s="25" t="s">
        <v>308</v>
      </c>
      <c r="C272" s="25" t="s">
        <v>309</v>
      </c>
      <c r="D272" s="35" t="s">
        <v>64</v>
      </c>
      <c r="E272" s="36">
        <v>2</v>
      </c>
      <c r="F272" s="36">
        <v>6</v>
      </c>
      <c r="G272" s="36">
        <v>4.5</v>
      </c>
      <c r="H272" s="36">
        <v>5.25</v>
      </c>
      <c r="I272" s="36">
        <v>5</v>
      </c>
      <c r="J272" s="36">
        <v>3.75</v>
      </c>
      <c r="K272" s="36">
        <v>4</v>
      </c>
      <c r="L272" s="36">
        <v>5.75</v>
      </c>
      <c r="M272" s="36">
        <v>5.25</v>
      </c>
      <c r="N272" s="36">
        <v>4.25</v>
      </c>
      <c r="O272" s="36">
        <v>5.25</v>
      </c>
      <c r="P272" s="36">
        <v>4.25</v>
      </c>
      <c r="Q272" s="36">
        <v>5</v>
      </c>
      <c r="R272" s="37">
        <f t="shared" si="29"/>
        <v>4.634615384615385</v>
      </c>
      <c r="S272" s="38">
        <f t="shared" si="30"/>
        <v>6</v>
      </c>
      <c r="T272" s="38">
        <f t="shared" si="31"/>
        <v>0</v>
      </c>
      <c r="U272" s="38">
        <f t="shared" si="32"/>
        <v>13</v>
      </c>
      <c r="V272" s="38">
        <f t="shared" si="33"/>
        <v>2</v>
      </c>
      <c r="W272" s="38">
        <f t="shared" si="34"/>
        <v>11</v>
      </c>
      <c r="X272" s="38" t="str">
        <f t="shared" si="35"/>
        <v/>
      </c>
      <c r="Y272" s="9"/>
      <c r="Z272" s="9"/>
      <c r="AA272" s="9"/>
    </row>
    <row r="273" spans="1:27" ht="15" x14ac:dyDescent="0.25">
      <c r="A273" s="25" t="s">
        <v>501</v>
      </c>
      <c r="B273" s="39" t="s">
        <v>437</v>
      </c>
      <c r="C273" s="25" t="s">
        <v>438</v>
      </c>
      <c r="D273" s="35" t="s">
        <v>65</v>
      </c>
      <c r="E273" s="36">
        <v>3.5</v>
      </c>
      <c r="F273" s="36">
        <v>3</v>
      </c>
      <c r="G273" s="36">
        <v>4.5</v>
      </c>
      <c r="H273" s="36">
        <v>4.25</v>
      </c>
      <c r="I273" s="36">
        <v>5.5</v>
      </c>
      <c r="J273" s="36">
        <v>3.75</v>
      </c>
      <c r="K273" s="36">
        <v>4.75</v>
      </c>
      <c r="L273" s="36">
        <v>6</v>
      </c>
      <c r="M273" s="36">
        <v>4.5</v>
      </c>
      <c r="N273" s="36">
        <v>5</v>
      </c>
      <c r="O273" s="36">
        <v>4.25</v>
      </c>
      <c r="P273" s="36">
        <v>4</v>
      </c>
      <c r="Q273" s="36">
        <v>5.25</v>
      </c>
      <c r="R273" s="37">
        <f t="shared" si="29"/>
        <v>4.4807692307692308</v>
      </c>
      <c r="S273" s="38">
        <f t="shared" si="30"/>
        <v>6</v>
      </c>
      <c r="T273" s="38">
        <f t="shared" si="31"/>
        <v>0</v>
      </c>
      <c r="U273" s="38">
        <f t="shared" si="32"/>
        <v>13</v>
      </c>
      <c r="V273" s="38">
        <f t="shared" si="33"/>
        <v>3</v>
      </c>
      <c r="W273" s="38">
        <f t="shared" si="34"/>
        <v>10</v>
      </c>
      <c r="X273" s="38" t="str">
        <f t="shared" si="35"/>
        <v/>
      </c>
      <c r="Y273" s="9"/>
      <c r="Z273" s="9"/>
      <c r="AA273" s="9"/>
    </row>
    <row r="274" spans="1:27" ht="15" x14ac:dyDescent="0.25">
      <c r="A274" s="25" t="s">
        <v>502</v>
      </c>
      <c r="B274" s="39" t="s">
        <v>439</v>
      </c>
      <c r="C274" s="25" t="s">
        <v>399</v>
      </c>
      <c r="D274" s="35" t="s">
        <v>65</v>
      </c>
      <c r="E274" s="36">
        <v>6</v>
      </c>
      <c r="F274" s="36">
        <v>3</v>
      </c>
      <c r="G274" s="36">
        <v>5</v>
      </c>
      <c r="H274" s="36">
        <v>4.25</v>
      </c>
      <c r="I274" s="36">
        <v>3.5</v>
      </c>
      <c r="J274" s="36">
        <v>5.5</v>
      </c>
      <c r="K274" s="36">
        <v>3.75</v>
      </c>
      <c r="L274" s="36">
        <v>3.5</v>
      </c>
      <c r="M274" s="36">
        <v>4.75</v>
      </c>
      <c r="N274" s="36">
        <v>5.5</v>
      </c>
      <c r="O274" s="36">
        <v>4.25</v>
      </c>
      <c r="P274" s="36">
        <v>5</v>
      </c>
      <c r="Q274" s="36">
        <v>4</v>
      </c>
      <c r="R274" s="37">
        <f t="shared" si="29"/>
        <v>4.4615384615384617</v>
      </c>
      <c r="S274" s="38">
        <f t="shared" si="30"/>
        <v>6</v>
      </c>
      <c r="T274" s="38">
        <f t="shared" si="31"/>
        <v>0</v>
      </c>
      <c r="U274" s="38">
        <f t="shared" si="32"/>
        <v>13</v>
      </c>
      <c r="V274" s="38">
        <f t="shared" si="33"/>
        <v>4</v>
      </c>
      <c r="W274" s="38">
        <f t="shared" si="34"/>
        <v>9</v>
      </c>
      <c r="X274" s="38" t="str">
        <f t="shared" si="35"/>
        <v/>
      </c>
      <c r="Y274" s="9"/>
      <c r="Z274" s="9"/>
      <c r="AA274" s="9"/>
    </row>
    <row r="275" spans="1:27" ht="15" x14ac:dyDescent="0.25">
      <c r="A275" s="25" t="s">
        <v>503</v>
      </c>
      <c r="B275" s="25" t="s">
        <v>310</v>
      </c>
      <c r="C275" s="25" t="s">
        <v>311</v>
      </c>
      <c r="D275" s="35" t="s">
        <v>64</v>
      </c>
      <c r="E275" s="36">
        <v>3.5</v>
      </c>
      <c r="F275" s="36">
        <v>5.75</v>
      </c>
      <c r="G275" s="36">
        <v>5.25</v>
      </c>
      <c r="H275" s="36">
        <v>4.25</v>
      </c>
      <c r="I275" s="36">
        <v>3.75</v>
      </c>
      <c r="J275" s="36">
        <v>2.25</v>
      </c>
      <c r="K275" s="36">
        <v>3.25</v>
      </c>
      <c r="L275" s="36">
        <v>4.5</v>
      </c>
      <c r="M275" s="36">
        <v>4.75</v>
      </c>
      <c r="N275" s="36">
        <v>5.75</v>
      </c>
      <c r="O275" s="36">
        <v>4.25</v>
      </c>
      <c r="P275" s="36">
        <v>4.25</v>
      </c>
      <c r="Q275" s="36">
        <v>5.25</v>
      </c>
      <c r="R275" s="37">
        <f t="shared" si="29"/>
        <v>4.365384615384615</v>
      </c>
      <c r="S275" s="38">
        <f t="shared" si="30"/>
        <v>5.75</v>
      </c>
      <c r="T275" s="38">
        <f t="shared" si="31"/>
        <v>0</v>
      </c>
      <c r="U275" s="38">
        <f t="shared" si="32"/>
        <v>13</v>
      </c>
      <c r="V275" s="38">
        <f t="shared" si="33"/>
        <v>4</v>
      </c>
      <c r="W275" s="38">
        <f t="shared" si="34"/>
        <v>9</v>
      </c>
      <c r="X275" s="38" t="str">
        <f t="shared" si="35"/>
        <v/>
      </c>
      <c r="Y275" s="9"/>
      <c r="Z275" s="9"/>
      <c r="AA275" s="9"/>
    </row>
    <row r="276" spans="1:27" ht="15" x14ac:dyDescent="0.25">
      <c r="A276" s="25" t="s">
        <v>503</v>
      </c>
      <c r="B276" s="39" t="s">
        <v>440</v>
      </c>
      <c r="C276" s="25" t="s">
        <v>441</v>
      </c>
      <c r="D276" s="35" t="s">
        <v>65</v>
      </c>
      <c r="E276" s="36">
        <v>3.25</v>
      </c>
      <c r="F276" s="36">
        <v>2.75</v>
      </c>
      <c r="G276" s="36">
        <v>2.75</v>
      </c>
      <c r="H276" s="36">
        <v>3.25</v>
      </c>
      <c r="I276" s="36">
        <v>5.5</v>
      </c>
      <c r="J276" s="36">
        <v>3.75</v>
      </c>
      <c r="K276" s="36">
        <v>4.5</v>
      </c>
      <c r="L276" s="36">
        <v>3.25</v>
      </c>
      <c r="M276" s="36">
        <v>3.25</v>
      </c>
      <c r="N276" s="36">
        <v>3</v>
      </c>
      <c r="O276" s="36">
        <v>5.25</v>
      </c>
      <c r="P276" s="36">
        <v>6</v>
      </c>
      <c r="Q276" s="36">
        <v>4.75</v>
      </c>
      <c r="R276" s="37">
        <f t="shared" si="29"/>
        <v>3.9423076923076925</v>
      </c>
      <c r="S276" s="38">
        <f t="shared" si="30"/>
        <v>6</v>
      </c>
      <c r="T276" s="38">
        <f t="shared" si="31"/>
        <v>0</v>
      </c>
      <c r="U276" s="38">
        <f t="shared" si="32"/>
        <v>13</v>
      </c>
      <c r="V276" s="38">
        <f t="shared" si="33"/>
        <v>8</v>
      </c>
      <c r="W276" s="38">
        <f t="shared" si="34"/>
        <v>5</v>
      </c>
      <c r="X276" s="38" t="str">
        <f t="shared" si="35"/>
        <v/>
      </c>
      <c r="Y276" s="9"/>
      <c r="Z276" s="9"/>
      <c r="AA276" s="9"/>
    </row>
    <row r="277" spans="1:27" ht="15" x14ac:dyDescent="0.25">
      <c r="A277" s="25" t="s">
        <v>504</v>
      </c>
      <c r="B277" s="39" t="s">
        <v>442</v>
      </c>
      <c r="C277" s="25" t="s">
        <v>443</v>
      </c>
      <c r="D277" s="35" t="s">
        <v>65</v>
      </c>
      <c r="E277" s="36">
        <v>3.25</v>
      </c>
      <c r="F277" s="36">
        <v>5.5</v>
      </c>
      <c r="G277" s="36">
        <v>3.5</v>
      </c>
      <c r="H277" s="36">
        <v>5.5</v>
      </c>
      <c r="I277" s="36">
        <v>5.5</v>
      </c>
      <c r="J277" s="36">
        <v>4</v>
      </c>
      <c r="K277" s="36">
        <v>5</v>
      </c>
      <c r="L277" s="36">
        <v>5.5</v>
      </c>
      <c r="M277" s="36">
        <v>6</v>
      </c>
      <c r="N277" s="36">
        <v>4.75</v>
      </c>
      <c r="O277" s="36">
        <v>5.5</v>
      </c>
      <c r="P277" s="36">
        <v>5.75</v>
      </c>
      <c r="Q277" s="36">
        <v>5.25</v>
      </c>
      <c r="R277" s="37">
        <f t="shared" si="29"/>
        <v>5</v>
      </c>
      <c r="S277" s="38">
        <f t="shared" si="30"/>
        <v>6</v>
      </c>
      <c r="T277" s="38">
        <f t="shared" si="31"/>
        <v>0</v>
      </c>
      <c r="U277" s="38">
        <f t="shared" si="32"/>
        <v>13</v>
      </c>
      <c r="V277" s="38">
        <f t="shared" si="33"/>
        <v>2</v>
      </c>
      <c r="W277" s="38">
        <f t="shared" si="34"/>
        <v>11</v>
      </c>
      <c r="X277" s="38" t="str">
        <f t="shared" si="35"/>
        <v/>
      </c>
      <c r="Y277" s="9"/>
      <c r="Z277" s="9"/>
      <c r="AA277" s="9"/>
    </row>
    <row r="278" spans="1:27" ht="15" x14ac:dyDescent="0.25">
      <c r="A278" s="25" t="s">
        <v>505</v>
      </c>
      <c r="B278" s="39" t="s">
        <v>444</v>
      </c>
      <c r="C278" s="25" t="s">
        <v>445</v>
      </c>
      <c r="D278" s="35" t="s">
        <v>65</v>
      </c>
      <c r="E278" s="36">
        <v>3.5</v>
      </c>
      <c r="F278" s="36">
        <v>4.25</v>
      </c>
      <c r="G278" s="36">
        <v>5.25</v>
      </c>
      <c r="H278" s="36">
        <v>4.25</v>
      </c>
      <c r="I278" s="36">
        <v>3.75</v>
      </c>
      <c r="J278" s="36">
        <v>3.25</v>
      </c>
      <c r="K278" s="36">
        <v>3.25</v>
      </c>
      <c r="L278" s="36">
        <v>4.5</v>
      </c>
      <c r="M278" s="36">
        <v>4.75</v>
      </c>
      <c r="N278" s="36">
        <v>5.75</v>
      </c>
      <c r="O278" s="36">
        <v>4.25</v>
      </c>
      <c r="P278" s="36">
        <v>4.25</v>
      </c>
      <c r="Q278" s="36">
        <v>5.25</v>
      </c>
      <c r="R278" s="37">
        <f t="shared" si="29"/>
        <v>4.3269230769230766</v>
      </c>
      <c r="S278" s="38">
        <f t="shared" si="30"/>
        <v>5.75</v>
      </c>
      <c r="T278" s="38">
        <f t="shared" si="31"/>
        <v>0</v>
      </c>
      <c r="U278" s="38">
        <f t="shared" si="32"/>
        <v>13</v>
      </c>
      <c r="V278" s="38">
        <f t="shared" si="33"/>
        <v>4</v>
      </c>
      <c r="W278" s="38">
        <f t="shared" si="34"/>
        <v>9</v>
      </c>
      <c r="X278" s="38" t="str">
        <f t="shared" si="35"/>
        <v/>
      </c>
      <c r="Y278" s="9"/>
      <c r="Z278" s="9"/>
      <c r="AA278" s="9"/>
    </row>
    <row r="279" spans="1:27" ht="15" x14ac:dyDescent="0.25">
      <c r="A279" s="25" t="s">
        <v>506</v>
      </c>
      <c r="B279" s="39" t="s">
        <v>446</v>
      </c>
      <c r="C279" s="25" t="s">
        <v>31</v>
      </c>
      <c r="D279" s="35" t="s">
        <v>65</v>
      </c>
      <c r="E279" s="36">
        <v>3.5</v>
      </c>
      <c r="F279" s="36">
        <v>4.25</v>
      </c>
      <c r="G279" s="36">
        <v>5.25</v>
      </c>
      <c r="H279" s="36">
        <v>4.25</v>
      </c>
      <c r="I279" s="36">
        <v>3.25</v>
      </c>
      <c r="J279" s="36">
        <v>5.75</v>
      </c>
      <c r="K279" s="36">
        <v>4</v>
      </c>
      <c r="L279" s="36">
        <v>4</v>
      </c>
      <c r="M279" s="36">
        <v>4</v>
      </c>
      <c r="N279" s="36">
        <v>4</v>
      </c>
      <c r="O279" s="36">
        <v>4.25</v>
      </c>
      <c r="P279" s="36">
        <v>5</v>
      </c>
      <c r="Q279" s="36">
        <v>4.5</v>
      </c>
      <c r="R279" s="37">
        <f t="shared" si="29"/>
        <v>4.3076923076923075</v>
      </c>
      <c r="S279" s="38">
        <f t="shared" si="30"/>
        <v>5.75</v>
      </c>
      <c r="T279" s="38">
        <f t="shared" si="31"/>
        <v>0</v>
      </c>
      <c r="U279" s="38">
        <f t="shared" si="32"/>
        <v>13</v>
      </c>
      <c r="V279" s="38">
        <f t="shared" si="33"/>
        <v>2</v>
      </c>
      <c r="W279" s="38">
        <f t="shared" si="34"/>
        <v>11</v>
      </c>
      <c r="X279" s="38" t="str">
        <f t="shared" si="35"/>
        <v/>
      </c>
      <c r="Y279" s="9"/>
      <c r="Z279" s="9"/>
      <c r="AA279" s="9"/>
    </row>
    <row r="280" spans="1:27" ht="15" x14ac:dyDescent="0.25">
      <c r="A280" s="25" t="s">
        <v>491</v>
      </c>
      <c r="B280" s="39" t="s">
        <v>447</v>
      </c>
      <c r="C280" s="25" t="s">
        <v>195</v>
      </c>
      <c r="D280" s="35" t="s">
        <v>65</v>
      </c>
      <c r="E280" s="36">
        <v>3.25</v>
      </c>
      <c r="F280" s="36">
        <v>4.5</v>
      </c>
      <c r="G280" s="36">
        <v>4</v>
      </c>
      <c r="H280" s="36">
        <v>4.5</v>
      </c>
      <c r="I280" s="36">
        <v>6</v>
      </c>
      <c r="J280" s="36">
        <v>3.75</v>
      </c>
      <c r="K280" s="36">
        <v>4</v>
      </c>
      <c r="L280" s="36">
        <v>3.75</v>
      </c>
      <c r="M280" s="36">
        <v>5</v>
      </c>
      <c r="N280" s="36">
        <v>3.75</v>
      </c>
      <c r="O280" s="36">
        <v>4.5</v>
      </c>
      <c r="P280" s="36">
        <v>4</v>
      </c>
      <c r="Q280" s="36">
        <v>5</v>
      </c>
      <c r="R280" s="37">
        <f t="shared" si="29"/>
        <v>4.3076923076923075</v>
      </c>
      <c r="S280" s="38">
        <f t="shared" si="30"/>
        <v>6</v>
      </c>
      <c r="T280" s="38">
        <f t="shared" si="31"/>
        <v>0</v>
      </c>
      <c r="U280" s="38">
        <f t="shared" si="32"/>
        <v>13</v>
      </c>
      <c r="V280" s="38">
        <f t="shared" si="33"/>
        <v>4</v>
      </c>
      <c r="W280" s="38">
        <f t="shared" si="34"/>
        <v>9</v>
      </c>
      <c r="X280" s="38" t="str">
        <f t="shared" si="35"/>
        <v/>
      </c>
      <c r="Y280" s="9"/>
      <c r="Z280" s="9"/>
      <c r="AA280" s="9"/>
    </row>
    <row r="281" spans="1:27" ht="15" x14ac:dyDescent="0.25">
      <c r="A281" s="25" t="s">
        <v>491</v>
      </c>
      <c r="B281" s="25" t="s">
        <v>490</v>
      </c>
      <c r="C281" s="25" t="s">
        <v>87</v>
      </c>
      <c r="D281" s="35" t="s">
        <v>65</v>
      </c>
      <c r="E281" s="36">
        <v>2</v>
      </c>
      <c r="F281" s="36">
        <v>6</v>
      </c>
      <c r="G281" s="36">
        <v>2.75</v>
      </c>
      <c r="H281" s="36">
        <v>4.25</v>
      </c>
      <c r="I281" s="36">
        <v>5.75</v>
      </c>
      <c r="J281" s="36">
        <v>5.5</v>
      </c>
      <c r="K281" s="36">
        <v>3.25</v>
      </c>
      <c r="L281" s="36">
        <v>3.5</v>
      </c>
      <c r="M281" s="36">
        <v>3.25</v>
      </c>
      <c r="N281" s="36">
        <v>5</v>
      </c>
      <c r="O281" s="36">
        <v>4.25</v>
      </c>
      <c r="P281" s="36">
        <v>5.75</v>
      </c>
      <c r="Q281" s="36">
        <v>5</v>
      </c>
      <c r="R281" s="37">
        <f t="shared" si="29"/>
        <v>4.3269230769230766</v>
      </c>
      <c r="S281" s="38">
        <f t="shared" si="30"/>
        <v>6</v>
      </c>
      <c r="T281" s="38">
        <f t="shared" si="31"/>
        <v>0</v>
      </c>
      <c r="U281" s="38">
        <f t="shared" si="32"/>
        <v>13</v>
      </c>
      <c r="V281" s="38">
        <f t="shared" si="33"/>
        <v>5</v>
      </c>
      <c r="W281" s="38">
        <f t="shared" si="34"/>
        <v>8</v>
      </c>
      <c r="X281" s="38" t="str">
        <f t="shared" si="35"/>
        <v/>
      </c>
      <c r="Y281" s="9"/>
      <c r="Z281" s="9"/>
      <c r="AA281" s="9"/>
    </row>
    <row r="282" spans="1:27" ht="15" x14ac:dyDescent="0.25">
      <c r="A282" s="25" t="s">
        <v>505</v>
      </c>
      <c r="B282" s="25" t="s">
        <v>312</v>
      </c>
      <c r="C282" s="25" t="s">
        <v>313</v>
      </c>
      <c r="D282" s="35" t="s">
        <v>65</v>
      </c>
      <c r="E282" s="36">
        <v>4.5</v>
      </c>
      <c r="F282" s="36">
        <v>4.5</v>
      </c>
      <c r="G282" s="36">
        <v>3.25</v>
      </c>
      <c r="H282" s="36">
        <v>4</v>
      </c>
      <c r="I282" s="36">
        <v>3.5</v>
      </c>
      <c r="J282" s="36">
        <v>5.75</v>
      </c>
      <c r="K282" s="36">
        <v>5.75</v>
      </c>
      <c r="L282" s="36">
        <v>4.75</v>
      </c>
      <c r="M282" s="36">
        <v>5.25</v>
      </c>
      <c r="N282" s="36">
        <v>4.5</v>
      </c>
      <c r="O282" s="36">
        <v>4</v>
      </c>
      <c r="P282" s="36">
        <v>4</v>
      </c>
      <c r="Q282" s="36">
        <v>6</v>
      </c>
      <c r="R282" s="37">
        <f t="shared" si="29"/>
        <v>4.5961538461538458</v>
      </c>
      <c r="S282" s="38">
        <f t="shared" si="30"/>
        <v>6</v>
      </c>
      <c r="T282" s="38">
        <f t="shared" si="31"/>
        <v>0</v>
      </c>
      <c r="U282" s="38">
        <f t="shared" si="32"/>
        <v>13</v>
      </c>
      <c r="V282" s="38">
        <f t="shared" si="33"/>
        <v>2</v>
      </c>
      <c r="W282" s="38">
        <f t="shared" si="34"/>
        <v>11</v>
      </c>
      <c r="X282" s="38" t="str">
        <f t="shared" si="35"/>
        <v>ja</v>
      </c>
      <c r="Y282" s="9"/>
      <c r="Z282" s="9"/>
      <c r="AA282" s="9"/>
    </row>
    <row r="283" spans="1:27" ht="15" x14ac:dyDescent="0.25">
      <c r="A283" s="25" t="s">
        <v>492</v>
      </c>
      <c r="B283" s="39" t="s">
        <v>448</v>
      </c>
      <c r="C283" s="25" t="s">
        <v>406</v>
      </c>
      <c r="D283" s="35" t="s">
        <v>65</v>
      </c>
      <c r="E283" s="36">
        <v>3.25</v>
      </c>
      <c r="F283" s="36">
        <v>5.75</v>
      </c>
      <c r="G283" s="36">
        <v>3</v>
      </c>
      <c r="H283" s="36">
        <v>5.75</v>
      </c>
      <c r="I283" s="36">
        <v>5.5</v>
      </c>
      <c r="J283" s="36">
        <v>4.75</v>
      </c>
      <c r="K283" s="36">
        <v>3.25</v>
      </c>
      <c r="L283" s="36">
        <v>3.25</v>
      </c>
      <c r="M283" s="36">
        <v>4</v>
      </c>
      <c r="N283" s="36">
        <v>4</v>
      </c>
      <c r="O283" s="36">
        <v>5.75</v>
      </c>
      <c r="P283" s="36">
        <v>5.5</v>
      </c>
      <c r="Q283" s="36">
        <v>5</v>
      </c>
      <c r="R283" s="37">
        <f t="shared" si="29"/>
        <v>4.5192307692307692</v>
      </c>
      <c r="S283" s="38">
        <f t="shared" si="30"/>
        <v>5.75</v>
      </c>
      <c r="T283" s="38">
        <f t="shared" si="31"/>
        <v>0</v>
      </c>
      <c r="U283" s="38">
        <f t="shared" si="32"/>
        <v>13</v>
      </c>
      <c r="V283" s="38">
        <f t="shared" si="33"/>
        <v>4</v>
      </c>
      <c r="W283" s="38">
        <f t="shared" si="34"/>
        <v>9</v>
      </c>
      <c r="X283" s="38" t="str">
        <f t="shared" si="35"/>
        <v/>
      </c>
      <c r="Y283" s="9"/>
      <c r="Z283" s="9"/>
      <c r="AA283" s="9"/>
    </row>
    <row r="284" spans="1:27" ht="15" x14ac:dyDescent="0.25">
      <c r="A284" s="25" t="s">
        <v>492</v>
      </c>
      <c r="B284" s="25" t="s">
        <v>62</v>
      </c>
      <c r="C284" s="25" t="s">
        <v>35</v>
      </c>
      <c r="D284" s="35" t="s">
        <v>65</v>
      </c>
      <c r="E284" s="36">
        <v>5.75</v>
      </c>
      <c r="F284" s="36">
        <v>4.5</v>
      </c>
      <c r="G284" s="36">
        <v>2.5</v>
      </c>
      <c r="H284" s="36">
        <v>4.5</v>
      </c>
      <c r="I284" s="36">
        <v>3.25</v>
      </c>
      <c r="J284" s="36">
        <v>2.75</v>
      </c>
      <c r="K284" s="36">
        <v>2.75</v>
      </c>
      <c r="L284" s="36">
        <v>5.25</v>
      </c>
      <c r="M284" s="36">
        <v>6</v>
      </c>
      <c r="N284" s="36">
        <v>5.5</v>
      </c>
      <c r="O284" s="36">
        <v>5.25</v>
      </c>
      <c r="P284" s="36">
        <v>5.75</v>
      </c>
      <c r="Q284" s="36">
        <v>2.75</v>
      </c>
      <c r="R284" s="37">
        <f t="shared" si="29"/>
        <v>4.3461538461538458</v>
      </c>
      <c r="S284" s="38">
        <f t="shared" si="30"/>
        <v>6</v>
      </c>
      <c r="T284" s="38">
        <f t="shared" si="31"/>
        <v>0</v>
      </c>
      <c r="U284" s="38">
        <f t="shared" si="32"/>
        <v>13</v>
      </c>
      <c r="V284" s="38">
        <f t="shared" si="33"/>
        <v>5</v>
      </c>
      <c r="W284" s="38">
        <f t="shared" si="34"/>
        <v>8</v>
      </c>
      <c r="X284" s="38" t="str">
        <f t="shared" si="35"/>
        <v/>
      </c>
      <c r="Y284" s="9"/>
      <c r="Z284" s="9"/>
      <c r="AA284" s="9"/>
    </row>
    <row r="285" spans="1:27" ht="15" x14ac:dyDescent="0.25">
      <c r="A285" s="25" t="s">
        <v>493</v>
      </c>
      <c r="B285" s="39" t="s">
        <v>449</v>
      </c>
      <c r="C285" s="25" t="s">
        <v>248</v>
      </c>
      <c r="D285" s="35" t="s">
        <v>65</v>
      </c>
      <c r="E285" s="36">
        <v>3.5</v>
      </c>
      <c r="F285" s="36">
        <v>6</v>
      </c>
      <c r="G285" s="36">
        <v>3.25</v>
      </c>
      <c r="H285" s="36">
        <v>6</v>
      </c>
      <c r="I285" s="36">
        <v>5</v>
      </c>
      <c r="J285" s="36">
        <v>2.75</v>
      </c>
      <c r="K285" s="36">
        <v>6</v>
      </c>
      <c r="L285" s="36">
        <v>5</v>
      </c>
      <c r="M285" s="36">
        <v>3.75</v>
      </c>
      <c r="N285" s="36">
        <v>3.25</v>
      </c>
      <c r="O285" s="36">
        <v>5.25</v>
      </c>
      <c r="P285" s="36">
        <v>2.5</v>
      </c>
      <c r="Q285" s="36">
        <v>5</v>
      </c>
      <c r="R285" s="37">
        <f t="shared" si="29"/>
        <v>4.4038461538461542</v>
      </c>
      <c r="S285" s="38">
        <f t="shared" si="30"/>
        <v>6</v>
      </c>
      <c r="T285" s="38">
        <f t="shared" si="31"/>
        <v>0</v>
      </c>
      <c r="U285" s="38">
        <f t="shared" si="32"/>
        <v>13</v>
      </c>
      <c r="V285" s="38">
        <f t="shared" si="33"/>
        <v>6</v>
      </c>
      <c r="W285" s="38">
        <f t="shared" si="34"/>
        <v>7</v>
      </c>
      <c r="X285" s="38" t="str">
        <f t="shared" si="35"/>
        <v/>
      </c>
      <c r="Y285" s="9"/>
      <c r="Z285" s="9"/>
      <c r="AA285" s="9"/>
    </row>
    <row r="286" spans="1:27" ht="15" x14ac:dyDescent="0.25">
      <c r="A286" s="25" t="s">
        <v>497</v>
      </c>
      <c r="B286" s="25" t="s">
        <v>314</v>
      </c>
      <c r="C286" s="25" t="s">
        <v>315</v>
      </c>
      <c r="D286" s="35" t="s">
        <v>64</v>
      </c>
      <c r="E286" s="36">
        <v>2</v>
      </c>
      <c r="F286" s="36">
        <v>5.25</v>
      </c>
      <c r="G286" s="36">
        <v>2.25</v>
      </c>
      <c r="H286" s="36">
        <v>3.75</v>
      </c>
      <c r="I286" s="36">
        <v>4</v>
      </c>
      <c r="J286" s="36">
        <v>3.25</v>
      </c>
      <c r="K286" s="36">
        <v>3.25</v>
      </c>
      <c r="L286" s="36">
        <v>5.5</v>
      </c>
      <c r="M286" s="36">
        <v>5.75</v>
      </c>
      <c r="N286" s="36">
        <v>5</v>
      </c>
      <c r="O286" s="36">
        <v>3.75</v>
      </c>
      <c r="P286" s="36">
        <v>5.5</v>
      </c>
      <c r="Q286" s="36">
        <v>4.25</v>
      </c>
      <c r="R286" s="37">
        <f t="shared" si="29"/>
        <v>4.115384615384615</v>
      </c>
      <c r="S286" s="38">
        <f t="shared" si="30"/>
        <v>5.75</v>
      </c>
      <c r="T286" s="38">
        <f t="shared" si="31"/>
        <v>0</v>
      </c>
      <c r="U286" s="38">
        <f t="shared" si="32"/>
        <v>13</v>
      </c>
      <c r="V286" s="38">
        <f t="shared" si="33"/>
        <v>6</v>
      </c>
      <c r="W286" s="38">
        <f t="shared" si="34"/>
        <v>7</v>
      </c>
      <c r="X286" s="38" t="str">
        <f t="shared" si="35"/>
        <v/>
      </c>
      <c r="Y286" s="9"/>
      <c r="Z286" s="9"/>
      <c r="AA286" s="9"/>
    </row>
    <row r="287" spans="1:27" ht="15" x14ac:dyDescent="0.25">
      <c r="A287" s="25" t="s">
        <v>496</v>
      </c>
      <c r="B287" s="25" t="s">
        <v>316</v>
      </c>
      <c r="C287" s="25" t="s">
        <v>220</v>
      </c>
      <c r="D287" s="35" t="s">
        <v>65</v>
      </c>
      <c r="E287" s="36">
        <v>3</v>
      </c>
      <c r="F287" s="36">
        <v>6</v>
      </c>
      <c r="G287" s="36">
        <v>5.25</v>
      </c>
      <c r="H287" s="36">
        <v>5.75</v>
      </c>
      <c r="I287" s="36">
        <v>5.25</v>
      </c>
      <c r="J287" s="36">
        <v>3.5</v>
      </c>
      <c r="K287" s="36">
        <v>3</v>
      </c>
      <c r="L287" s="36">
        <v>5</v>
      </c>
      <c r="M287" s="36">
        <v>4</v>
      </c>
      <c r="N287" s="36">
        <v>5.5</v>
      </c>
      <c r="O287" s="36">
        <v>5.75</v>
      </c>
      <c r="P287" s="36">
        <v>4.5</v>
      </c>
      <c r="Q287" s="36">
        <v>4</v>
      </c>
      <c r="R287" s="37">
        <f t="shared" si="29"/>
        <v>4.6538461538461542</v>
      </c>
      <c r="S287" s="38">
        <f t="shared" si="30"/>
        <v>6</v>
      </c>
      <c r="T287" s="38">
        <f t="shared" si="31"/>
        <v>0</v>
      </c>
      <c r="U287" s="38">
        <f t="shared" si="32"/>
        <v>13</v>
      </c>
      <c r="V287" s="38">
        <f t="shared" si="33"/>
        <v>3</v>
      </c>
      <c r="W287" s="38">
        <f t="shared" si="34"/>
        <v>10</v>
      </c>
      <c r="X287" s="38" t="str">
        <f t="shared" si="35"/>
        <v/>
      </c>
      <c r="Y287" s="9"/>
      <c r="Z287" s="9"/>
      <c r="AA287" s="9"/>
    </row>
    <row r="288" spans="1:27" ht="15" x14ac:dyDescent="0.25">
      <c r="A288" s="25" t="s">
        <v>498</v>
      </c>
      <c r="B288" s="25" t="s">
        <v>317</v>
      </c>
      <c r="C288" s="25" t="s">
        <v>168</v>
      </c>
      <c r="D288" s="35" t="s">
        <v>65</v>
      </c>
      <c r="E288" s="36">
        <v>2.5</v>
      </c>
      <c r="F288" s="36">
        <v>5</v>
      </c>
      <c r="G288" s="36">
        <v>3.5</v>
      </c>
      <c r="H288" s="36">
        <v>5.75</v>
      </c>
      <c r="I288" s="36">
        <v>3</v>
      </c>
      <c r="J288" s="36">
        <v>4.25</v>
      </c>
      <c r="K288" s="36">
        <v>3.25</v>
      </c>
      <c r="L288" s="36">
        <v>4.75</v>
      </c>
      <c r="M288" s="36">
        <v>4</v>
      </c>
      <c r="N288" s="36">
        <v>5.75</v>
      </c>
      <c r="O288" s="36">
        <v>5.75</v>
      </c>
      <c r="P288" s="36">
        <v>5.25</v>
      </c>
      <c r="Q288" s="36">
        <v>4.25</v>
      </c>
      <c r="R288" s="37">
        <f t="shared" si="29"/>
        <v>4.384615384615385</v>
      </c>
      <c r="S288" s="38">
        <f t="shared" si="30"/>
        <v>5.75</v>
      </c>
      <c r="T288" s="38">
        <f t="shared" si="31"/>
        <v>0</v>
      </c>
      <c r="U288" s="38">
        <f t="shared" si="32"/>
        <v>13</v>
      </c>
      <c r="V288" s="38">
        <f t="shared" si="33"/>
        <v>4</v>
      </c>
      <c r="W288" s="38">
        <f t="shared" si="34"/>
        <v>9</v>
      </c>
      <c r="X288" s="38" t="str">
        <f t="shared" si="35"/>
        <v/>
      </c>
      <c r="Y288" s="9"/>
      <c r="Z288" s="9"/>
      <c r="AA288" s="9"/>
    </row>
    <row r="289" spans="1:27" ht="15" x14ac:dyDescent="0.25">
      <c r="A289" s="25" t="s">
        <v>494</v>
      </c>
      <c r="B289" s="39" t="s">
        <v>450</v>
      </c>
      <c r="C289" s="25" t="s">
        <v>220</v>
      </c>
      <c r="D289" s="35" t="s">
        <v>65</v>
      </c>
      <c r="E289" s="36">
        <v>3.5</v>
      </c>
      <c r="F289" s="36">
        <v>4.75</v>
      </c>
      <c r="G289" s="36">
        <v>5.25</v>
      </c>
      <c r="H289" s="36">
        <v>4.75</v>
      </c>
      <c r="I289" s="36">
        <v>3.25</v>
      </c>
      <c r="J289" s="36">
        <v>3</v>
      </c>
      <c r="K289" s="36">
        <v>3.75</v>
      </c>
      <c r="L289" s="36">
        <v>4</v>
      </c>
      <c r="M289" s="36">
        <v>4.5</v>
      </c>
      <c r="N289" s="36">
        <v>5.75</v>
      </c>
      <c r="O289" s="36">
        <v>4.75</v>
      </c>
      <c r="P289" s="36">
        <v>4.5</v>
      </c>
      <c r="Q289" s="36">
        <v>4.75</v>
      </c>
      <c r="R289" s="37">
        <f t="shared" si="29"/>
        <v>4.3461538461538458</v>
      </c>
      <c r="S289" s="38">
        <f t="shared" si="30"/>
        <v>5.75</v>
      </c>
      <c r="T289" s="38">
        <f t="shared" si="31"/>
        <v>0</v>
      </c>
      <c r="U289" s="38">
        <f t="shared" si="32"/>
        <v>13</v>
      </c>
      <c r="V289" s="38">
        <f t="shared" si="33"/>
        <v>4</v>
      </c>
      <c r="W289" s="38">
        <f t="shared" si="34"/>
        <v>9</v>
      </c>
      <c r="X289" s="38" t="str">
        <f t="shared" si="35"/>
        <v/>
      </c>
      <c r="Y289" s="9"/>
      <c r="Z289" s="9"/>
      <c r="AA289" s="9"/>
    </row>
    <row r="290" spans="1:27" ht="15" x14ac:dyDescent="0.25">
      <c r="A290" s="25" t="s">
        <v>495</v>
      </c>
      <c r="B290" s="39" t="s">
        <v>451</v>
      </c>
      <c r="C290" s="25" t="s">
        <v>137</v>
      </c>
      <c r="D290" s="35" t="s">
        <v>65</v>
      </c>
      <c r="E290" s="36">
        <v>5.5</v>
      </c>
      <c r="F290" s="36">
        <v>4</v>
      </c>
      <c r="G290" s="36">
        <v>3.5</v>
      </c>
      <c r="H290" s="36">
        <v>4</v>
      </c>
      <c r="I290" s="36">
        <v>5</v>
      </c>
      <c r="J290" s="36">
        <v>4.25</v>
      </c>
      <c r="K290" s="36">
        <v>3.5</v>
      </c>
      <c r="L290" s="36">
        <v>5</v>
      </c>
      <c r="M290" s="36">
        <v>3.25</v>
      </c>
      <c r="N290" s="36">
        <v>4</v>
      </c>
      <c r="O290" s="36">
        <v>4</v>
      </c>
      <c r="P290" s="36">
        <v>4.5</v>
      </c>
      <c r="Q290" s="36">
        <v>5.75</v>
      </c>
      <c r="R290" s="37">
        <f t="shared" si="29"/>
        <v>4.3269230769230766</v>
      </c>
      <c r="S290" s="38">
        <f t="shared" si="30"/>
        <v>5.75</v>
      </c>
      <c r="T290" s="38">
        <f t="shared" si="31"/>
        <v>0</v>
      </c>
      <c r="U290" s="38">
        <f t="shared" si="32"/>
        <v>13</v>
      </c>
      <c r="V290" s="38">
        <f t="shared" si="33"/>
        <v>3</v>
      </c>
      <c r="W290" s="38">
        <f t="shared" si="34"/>
        <v>10</v>
      </c>
      <c r="X290" s="38" t="str">
        <f t="shared" si="35"/>
        <v/>
      </c>
      <c r="Y290" s="9"/>
      <c r="Z290" s="9"/>
      <c r="AA290" s="9"/>
    </row>
    <row r="291" spans="1:27" ht="15" x14ac:dyDescent="0.25">
      <c r="A291" s="25" t="s">
        <v>491</v>
      </c>
      <c r="B291" s="25" t="s">
        <v>318</v>
      </c>
      <c r="C291" s="25" t="s">
        <v>319</v>
      </c>
      <c r="D291" s="35" t="s">
        <v>65</v>
      </c>
      <c r="E291" s="36">
        <v>2.25</v>
      </c>
      <c r="F291" s="36">
        <v>5.75</v>
      </c>
      <c r="G291" s="36">
        <v>2.25</v>
      </c>
      <c r="H291" s="36">
        <v>4.5</v>
      </c>
      <c r="I291" s="36">
        <v>5.5</v>
      </c>
      <c r="J291" s="36">
        <v>4.75</v>
      </c>
      <c r="K291" s="36">
        <v>4.5</v>
      </c>
      <c r="L291" s="36">
        <v>5.75</v>
      </c>
      <c r="M291" s="36">
        <v>5</v>
      </c>
      <c r="N291" s="36">
        <v>5</v>
      </c>
      <c r="O291" s="36">
        <v>4.5</v>
      </c>
      <c r="P291" s="36">
        <v>4.25</v>
      </c>
      <c r="Q291" s="36">
        <v>4.5</v>
      </c>
      <c r="R291" s="37">
        <f t="shared" si="29"/>
        <v>4.5</v>
      </c>
      <c r="S291" s="38">
        <f t="shared" si="30"/>
        <v>5.75</v>
      </c>
      <c r="T291" s="38">
        <f t="shared" si="31"/>
        <v>0</v>
      </c>
      <c r="U291" s="38">
        <f t="shared" si="32"/>
        <v>13</v>
      </c>
      <c r="V291" s="38">
        <f t="shared" si="33"/>
        <v>2</v>
      </c>
      <c r="W291" s="38">
        <f t="shared" si="34"/>
        <v>11</v>
      </c>
      <c r="X291" s="38" t="str">
        <f t="shared" si="35"/>
        <v/>
      </c>
      <c r="Y291" s="9"/>
      <c r="Z291" s="9"/>
      <c r="AA291" s="9"/>
    </row>
    <row r="292" spans="1:27" ht="15" x14ac:dyDescent="0.25">
      <c r="A292" s="25" t="s">
        <v>496</v>
      </c>
      <c r="B292" s="39" t="s">
        <v>452</v>
      </c>
      <c r="C292" s="25" t="s">
        <v>453</v>
      </c>
      <c r="D292" s="35" t="s">
        <v>65</v>
      </c>
      <c r="E292" s="36">
        <v>5.5</v>
      </c>
      <c r="F292" s="36">
        <v>3.5</v>
      </c>
      <c r="G292" s="36">
        <v>5</v>
      </c>
      <c r="H292" s="36">
        <v>3.5</v>
      </c>
      <c r="I292" s="36">
        <v>4.5</v>
      </c>
      <c r="J292" s="36">
        <v>5</v>
      </c>
      <c r="K292" s="36">
        <v>4.5</v>
      </c>
      <c r="L292" s="36">
        <v>5.75</v>
      </c>
      <c r="M292" s="36">
        <v>4.75</v>
      </c>
      <c r="N292" s="36">
        <v>6</v>
      </c>
      <c r="O292" s="36">
        <v>3.5</v>
      </c>
      <c r="P292" s="36">
        <v>3.75</v>
      </c>
      <c r="Q292" s="36">
        <v>3.75</v>
      </c>
      <c r="R292" s="37">
        <f t="shared" si="29"/>
        <v>4.5384615384615383</v>
      </c>
      <c r="S292" s="38">
        <f t="shared" si="30"/>
        <v>6</v>
      </c>
      <c r="T292" s="38">
        <f t="shared" si="31"/>
        <v>0</v>
      </c>
      <c r="U292" s="38">
        <f t="shared" si="32"/>
        <v>13</v>
      </c>
      <c r="V292" s="38">
        <f t="shared" si="33"/>
        <v>5</v>
      </c>
      <c r="W292" s="38">
        <f t="shared" si="34"/>
        <v>8</v>
      </c>
      <c r="X292" s="38" t="str">
        <f t="shared" si="35"/>
        <v>ja</v>
      </c>
      <c r="Y292" s="9"/>
      <c r="Z292" s="9"/>
      <c r="AA292" s="9"/>
    </row>
    <row r="293" spans="1:27" ht="15" x14ac:dyDescent="0.25">
      <c r="A293" s="25" t="s">
        <v>497</v>
      </c>
      <c r="B293" s="39" t="s">
        <v>454</v>
      </c>
      <c r="C293" s="25" t="s">
        <v>111</v>
      </c>
      <c r="D293" s="35" t="s">
        <v>65</v>
      </c>
      <c r="E293" s="36">
        <v>5.5</v>
      </c>
      <c r="F293" s="36">
        <v>4.5</v>
      </c>
      <c r="G293" s="36">
        <v>5</v>
      </c>
      <c r="H293" s="36">
        <v>4.5</v>
      </c>
      <c r="I293" s="36">
        <v>5.25</v>
      </c>
      <c r="J293" s="36">
        <v>5.5</v>
      </c>
      <c r="K293" s="36">
        <v>4.5</v>
      </c>
      <c r="L293" s="36">
        <v>4.5</v>
      </c>
      <c r="M293" s="36">
        <v>5.5</v>
      </c>
      <c r="N293" s="36">
        <v>3.75</v>
      </c>
      <c r="O293" s="36">
        <v>4.5</v>
      </c>
      <c r="P293" s="36">
        <v>4.25</v>
      </c>
      <c r="Q293" s="36">
        <v>6</v>
      </c>
      <c r="R293" s="37">
        <f t="shared" si="29"/>
        <v>4.865384615384615</v>
      </c>
      <c r="S293" s="38">
        <f t="shared" si="30"/>
        <v>6</v>
      </c>
      <c r="T293" s="38">
        <f t="shared" si="31"/>
        <v>0</v>
      </c>
      <c r="U293" s="38">
        <f t="shared" si="32"/>
        <v>13</v>
      </c>
      <c r="V293" s="38">
        <f t="shared" si="33"/>
        <v>1</v>
      </c>
      <c r="W293" s="38">
        <f t="shared" si="34"/>
        <v>12</v>
      </c>
      <c r="X293" s="38" t="str">
        <f t="shared" si="35"/>
        <v>ja</v>
      </c>
      <c r="Y293" s="9"/>
      <c r="Z293" s="9"/>
      <c r="AA293" s="9"/>
    </row>
    <row r="294" spans="1:27" ht="15" x14ac:dyDescent="0.25">
      <c r="A294" s="25" t="s">
        <v>493</v>
      </c>
      <c r="B294" s="25" t="s">
        <v>320</v>
      </c>
      <c r="C294" s="25" t="s">
        <v>321</v>
      </c>
      <c r="D294" s="35" t="s">
        <v>65</v>
      </c>
      <c r="E294" s="36">
        <v>5.75</v>
      </c>
      <c r="F294" s="36">
        <v>5.5</v>
      </c>
      <c r="G294" s="36">
        <v>4.5</v>
      </c>
      <c r="H294" s="36">
        <v>5.5</v>
      </c>
      <c r="I294" s="36">
        <v>6</v>
      </c>
      <c r="J294" s="36">
        <v>6</v>
      </c>
      <c r="K294" s="36">
        <v>5.75</v>
      </c>
      <c r="L294" s="36">
        <v>5</v>
      </c>
      <c r="M294" s="36">
        <v>4</v>
      </c>
      <c r="N294" s="36">
        <v>5.5</v>
      </c>
      <c r="O294" s="36">
        <v>5.5</v>
      </c>
      <c r="P294" s="36">
        <v>5.25</v>
      </c>
      <c r="Q294" s="36">
        <v>5.75</v>
      </c>
      <c r="R294" s="37">
        <f t="shared" si="29"/>
        <v>5.384615384615385</v>
      </c>
      <c r="S294" s="38">
        <f t="shared" si="30"/>
        <v>6</v>
      </c>
      <c r="T294" s="38">
        <f t="shared" si="31"/>
        <v>0</v>
      </c>
      <c r="U294" s="38">
        <f t="shared" si="32"/>
        <v>13</v>
      </c>
      <c r="V294" s="38">
        <f t="shared" si="33"/>
        <v>0</v>
      </c>
      <c r="W294" s="38">
        <f t="shared" si="34"/>
        <v>13</v>
      </c>
      <c r="X294" s="38" t="str">
        <f t="shared" si="35"/>
        <v>ja</v>
      </c>
      <c r="Y294" s="9"/>
      <c r="Z294" s="9"/>
      <c r="AA294" s="9"/>
    </row>
    <row r="295" spans="1:27" ht="15" x14ac:dyDescent="0.25">
      <c r="A295" s="25" t="s">
        <v>498</v>
      </c>
      <c r="B295" s="39" t="s">
        <v>455</v>
      </c>
      <c r="C295" s="25" t="s">
        <v>422</v>
      </c>
      <c r="D295" s="35" t="s">
        <v>65</v>
      </c>
      <c r="E295" s="36">
        <v>5.5</v>
      </c>
      <c r="F295" s="36">
        <v>5.5</v>
      </c>
      <c r="G295" s="36">
        <v>4</v>
      </c>
      <c r="H295" s="36">
        <v>5.5</v>
      </c>
      <c r="I295" s="36">
        <v>5.5</v>
      </c>
      <c r="J295" s="36">
        <v>4.5</v>
      </c>
      <c r="K295" s="36">
        <v>4.5</v>
      </c>
      <c r="L295" s="36">
        <v>4.5</v>
      </c>
      <c r="M295" s="36">
        <v>4.5</v>
      </c>
      <c r="N295" s="36">
        <v>4</v>
      </c>
      <c r="O295" s="36">
        <v>5.5</v>
      </c>
      <c r="P295" s="36">
        <v>5.75</v>
      </c>
      <c r="Q295" s="36">
        <v>4</v>
      </c>
      <c r="R295" s="37">
        <f t="shared" si="29"/>
        <v>4.865384615384615</v>
      </c>
      <c r="S295" s="38">
        <f t="shared" si="30"/>
        <v>5.75</v>
      </c>
      <c r="T295" s="38">
        <f t="shared" si="31"/>
        <v>0</v>
      </c>
      <c r="U295" s="38">
        <f t="shared" si="32"/>
        <v>13</v>
      </c>
      <c r="V295" s="38">
        <f t="shared" si="33"/>
        <v>0</v>
      </c>
      <c r="W295" s="38">
        <f t="shared" si="34"/>
        <v>13</v>
      </c>
      <c r="X295" s="38" t="str">
        <f t="shared" si="35"/>
        <v>ja</v>
      </c>
      <c r="Y295" s="9"/>
      <c r="Z295" s="9"/>
      <c r="AA295" s="9"/>
    </row>
    <row r="296" spans="1:27" ht="15" x14ac:dyDescent="0.25">
      <c r="A296" s="25" t="s">
        <v>499</v>
      </c>
      <c r="B296" s="39" t="s">
        <v>456</v>
      </c>
      <c r="C296" s="25" t="s">
        <v>111</v>
      </c>
      <c r="D296" s="35" t="s">
        <v>65</v>
      </c>
      <c r="E296" s="36">
        <v>5.75</v>
      </c>
      <c r="F296" s="36">
        <v>4</v>
      </c>
      <c r="G296" s="36">
        <v>3.5</v>
      </c>
      <c r="H296" s="36">
        <v>4</v>
      </c>
      <c r="I296" s="36">
        <v>5.25</v>
      </c>
      <c r="J296" s="36">
        <v>3.75</v>
      </c>
      <c r="K296" s="36">
        <v>4.75</v>
      </c>
      <c r="L296" s="36">
        <v>4.5</v>
      </c>
      <c r="M296" s="36">
        <v>4.75</v>
      </c>
      <c r="N296" s="36">
        <v>4</v>
      </c>
      <c r="O296" s="36">
        <v>5.75</v>
      </c>
      <c r="P296" s="36">
        <v>3.75</v>
      </c>
      <c r="Q296" s="36">
        <v>2.75</v>
      </c>
      <c r="R296" s="37">
        <f t="shared" si="29"/>
        <v>4.3461538461538458</v>
      </c>
      <c r="S296" s="38">
        <f t="shared" si="30"/>
        <v>5.75</v>
      </c>
      <c r="T296" s="38">
        <f t="shared" si="31"/>
        <v>0</v>
      </c>
      <c r="U296" s="38">
        <f t="shared" si="32"/>
        <v>13</v>
      </c>
      <c r="V296" s="38">
        <f t="shared" si="33"/>
        <v>4</v>
      </c>
      <c r="W296" s="38">
        <f t="shared" si="34"/>
        <v>9</v>
      </c>
      <c r="X296" s="38" t="str">
        <f t="shared" si="35"/>
        <v/>
      </c>
      <c r="Y296" s="9"/>
      <c r="Z296" s="9"/>
      <c r="AA296" s="9"/>
    </row>
    <row r="297" spans="1:27" ht="15" x14ac:dyDescent="0.25">
      <c r="A297" s="25" t="s">
        <v>498</v>
      </c>
      <c r="B297" s="25" t="s">
        <v>322</v>
      </c>
      <c r="C297" s="25" t="s">
        <v>111</v>
      </c>
      <c r="D297" s="35" t="s">
        <v>65</v>
      </c>
      <c r="E297" s="36">
        <v>6</v>
      </c>
      <c r="F297" s="36">
        <v>4</v>
      </c>
      <c r="G297" s="36">
        <v>5.5</v>
      </c>
      <c r="H297" s="36">
        <v>5.5</v>
      </c>
      <c r="I297" s="36">
        <v>4.25</v>
      </c>
      <c r="J297" s="36">
        <v>4.25</v>
      </c>
      <c r="K297" s="36">
        <v>4.5</v>
      </c>
      <c r="L297" s="36">
        <v>5</v>
      </c>
      <c r="M297" s="36">
        <v>3</v>
      </c>
      <c r="N297" s="36">
        <v>5</v>
      </c>
      <c r="O297" s="36">
        <v>5.5</v>
      </c>
      <c r="P297" s="36">
        <v>5.5</v>
      </c>
      <c r="Q297" s="36">
        <v>5</v>
      </c>
      <c r="R297" s="37">
        <f t="shared" si="29"/>
        <v>4.8461538461538458</v>
      </c>
      <c r="S297" s="38">
        <f t="shared" si="30"/>
        <v>6</v>
      </c>
      <c r="T297" s="38">
        <f t="shared" si="31"/>
        <v>0</v>
      </c>
      <c r="U297" s="38">
        <f t="shared" si="32"/>
        <v>13</v>
      </c>
      <c r="V297" s="38">
        <f t="shared" si="33"/>
        <v>1</v>
      </c>
      <c r="W297" s="38">
        <f t="shared" si="34"/>
        <v>12</v>
      </c>
      <c r="X297" s="38" t="str">
        <f t="shared" si="35"/>
        <v>ja</v>
      </c>
      <c r="Y297" s="9"/>
      <c r="Z297" s="9"/>
      <c r="AA297" s="9"/>
    </row>
    <row r="298" spans="1:27" ht="15" x14ac:dyDescent="0.25">
      <c r="A298" s="25" t="s">
        <v>500</v>
      </c>
      <c r="B298" s="39" t="s">
        <v>457</v>
      </c>
      <c r="C298" s="25" t="s">
        <v>458</v>
      </c>
      <c r="D298" s="35" t="s">
        <v>65</v>
      </c>
      <c r="E298" s="36">
        <v>5.75</v>
      </c>
      <c r="F298" s="36">
        <v>5.75</v>
      </c>
      <c r="G298" s="36">
        <v>2.5</v>
      </c>
      <c r="H298" s="36">
        <v>5.75</v>
      </c>
      <c r="I298" s="36">
        <v>4</v>
      </c>
      <c r="J298" s="36">
        <v>4.75</v>
      </c>
      <c r="K298" s="36">
        <v>4.25</v>
      </c>
      <c r="L298" s="36">
        <v>5.25</v>
      </c>
      <c r="M298" s="36">
        <v>3.5</v>
      </c>
      <c r="N298" s="36">
        <v>5.75</v>
      </c>
      <c r="O298" s="36">
        <v>5.75</v>
      </c>
      <c r="P298" s="36">
        <v>4.75</v>
      </c>
      <c r="Q298" s="36">
        <v>5.25</v>
      </c>
      <c r="R298" s="37">
        <f t="shared" si="29"/>
        <v>4.8461538461538458</v>
      </c>
      <c r="S298" s="38">
        <f t="shared" si="30"/>
        <v>5.75</v>
      </c>
      <c r="T298" s="38">
        <f t="shared" si="31"/>
        <v>0</v>
      </c>
      <c r="U298" s="38">
        <f t="shared" si="32"/>
        <v>13</v>
      </c>
      <c r="V298" s="38">
        <f t="shared" si="33"/>
        <v>2</v>
      </c>
      <c r="W298" s="38">
        <f t="shared" si="34"/>
        <v>11</v>
      </c>
      <c r="X298" s="38" t="str">
        <f t="shared" si="35"/>
        <v>ja</v>
      </c>
      <c r="Y298" s="9"/>
      <c r="Z298" s="9"/>
      <c r="AA298" s="9"/>
    </row>
    <row r="299" spans="1:27" ht="15" x14ac:dyDescent="0.25">
      <c r="A299" s="25" t="s">
        <v>495</v>
      </c>
      <c r="B299" s="25" t="s">
        <v>323</v>
      </c>
      <c r="C299" s="25" t="s">
        <v>324</v>
      </c>
      <c r="D299" s="35" t="s">
        <v>65</v>
      </c>
      <c r="E299" s="36">
        <v>5.25</v>
      </c>
      <c r="F299" s="36">
        <v>5.5</v>
      </c>
      <c r="G299" s="36">
        <v>5.25</v>
      </c>
      <c r="H299" s="36">
        <v>3.5</v>
      </c>
      <c r="I299" s="36">
        <v>5.5</v>
      </c>
      <c r="J299" s="36">
        <v>5</v>
      </c>
      <c r="K299" s="36">
        <v>4</v>
      </c>
      <c r="L299" s="36">
        <v>4</v>
      </c>
      <c r="M299" s="36">
        <v>4.75</v>
      </c>
      <c r="N299" s="36">
        <v>5.75</v>
      </c>
      <c r="O299" s="36">
        <v>3.5</v>
      </c>
      <c r="P299" s="36">
        <v>4.75</v>
      </c>
      <c r="Q299" s="36">
        <v>5</v>
      </c>
      <c r="R299" s="37">
        <f t="shared" si="29"/>
        <v>4.75</v>
      </c>
      <c r="S299" s="38">
        <f t="shared" si="30"/>
        <v>5.75</v>
      </c>
      <c r="T299" s="38">
        <f t="shared" si="31"/>
        <v>0</v>
      </c>
      <c r="U299" s="38">
        <f t="shared" si="32"/>
        <v>13</v>
      </c>
      <c r="V299" s="38">
        <f t="shared" si="33"/>
        <v>2</v>
      </c>
      <c r="W299" s="38">
        <f t="shared" si="34"/>
        <v>11</v>
      </c>
      <c r="X299" s="38" t="str">
        <f t="shared" si="35"/>
        <v>ja</v>
      </c>
      <c r="Y299" s="9"/>
      <c r="Z299" s="9"/>
      <c r="AA299" s="9"/>
    </row>
    <row r="300" spans="1:27" ht="15" x14ac:dyDescent="0.25">
      <c r="A300" s="25" t="s">
        <v>499</v>
      </c>
      <c r="B300" s="25" t="s">
        <v>325</v>
      </c>
      <c r="C300" s="25" t="s">
        <v>326</v>
      </c>
      <c r="D300" s="35" t="s">
        <v>64</v>
      </c>
      <c r="E300" s="36">
        <v>3.5</v>
      </c>
      <c r="F300" s="36">
        <v>6</v>
      </c>
      <c r="G300" s="36">
        <v>2.5</v>
      </c>
      <c r="H300" s="36">
        <v>4.25</v>
      </c>
      <c r="I300" s="36">
        <v>4</v>
      </c>
      <c r="J300" s="36">
        <v>3</v>
      </c>
      <c r="K300" s="36">
        <v>4.5</v>
      </c>
      <c r="L300" s="36">
        <v>4.5</v>
      </c>
      <c r="M300" s="36">
        <v>3</v>
      </c>
      <c r="N300" s="36">
        <v>5.25</v>
      </c>
      <c r="O300" s="36">
        <v>4.25</v>
      </c>
      <c r="P300" s="36">
        <v>6</v>
      </c>
      <c r="Q300" s="36">
        <v>6</v>
      </c>
      <c r="R300" s="37">
        <f t="shared" si="29"/>
        <v>4.365384615384615</v>
      </c>
      <c r="S300" s="38">
        <f t="shared" si="30"/>
        <v>6</v>
      </c>
      <c r="T300" s="38">
        <f t="shared" si="31"/>
        <v>0</v>
      </c>
      <c r="U300" s="38">
        <f t="shared" si="32"/>
        <v>13</v>
      </c>
      <c r="V300" s="38">
        <f t="shared" si="33"/>
        <v>4</v>
      </c>
      <c r="W300" s="38">
        <f t="shared" si="34"/>
        <v>9</v>
      </c>
      <c r="X300" s="38" t="str">
        <f t="shared" si="35"/>
        <v/>
      </c>
      <c r="Y300" s="9"/>
      <c r="Z300" s="9"/>
      <c r="AA300" s="9"/>
    </row>
    <row r="301" spans="1:27" ht="15" x14ac:dyDescent="0.25">
      <c r="A301" s="25" t="s">
        <v>501</v>
      </c>
      <c r="B301" s="39" t="s">
        <v>459</v>
      </c>
      <c r="C301" s="25" t="s">
        <v>399</v>
      </c>
      <c r="D301" s="35" t="s">
        <v>65</v>
      </c>
      <c r="E301" s="36">
        <v>3.5</v>
      </c>
      <c r="F301" s="36">
        <v>3</v>
      </c>
      <c r="G301" s="36">
        <v>4.5</v>
      </c>
      <c r="H301" s="36">
        <v>4.25</v>
      </c>
      <c r="I301" s="36">
        <v>5.5</v>
      </c>
      <c r="J301" s="36">
        <v>3.75</v>
      </c>
      <c r="K301" s="36">
        <v>4.75</v>
      </c>
      <c r="L301" s="36">
        <v>6</v>
      </c>
      <c r="M301" s="36">
        <v>4.5</v>
      </c>
      <c r="N301" s="36">
        <v>5</v>
      </c>
      <c r="O301" s="36">
        <v>4.25</v>
      </c>
      <c r="P301" s="36">
        <v>4</v>
      </c>
      <c r="Q301" s="36">
        <v>5.25</v>
      </c>
      <c r="R301" s="37">
        <f t="shared" si="29"/>
        <v>4.4807692307692308</v>
      </c>
      <c r="S301" s="38">
        <f t="shared" si="30"/>
        <v>6</v>
      </c>
      <c r="T301" s="38">
        <f t="shared" si="31"/>
        <v>0</v>
      </c>
      <c r="U301" s="38">
        <f t="shared" si="32"/>
        <v>13</v>
      </c>
      <c r="V301" s="38">
        <f t="shared" si="33"/>
        <v>3</v>
      </c>
      <c r="W301" s="38">
        <f t="shared" si="34"/>
        <v>10</v>
      </c>
      <c r="X301" s="38" t="str">
        <f t="shared" si="35"/>
        <v/>
      </c>
      <c r="Y301" s="9"/>
      <c r="Z301" s="9"/>
      <c r="AA301" s="9"/>
    </row>
    <row r="302" spans="1:27" ht="15" x14ac:dyDescent="0.25">
      <c r="A302" s="25" t="s">
        <v>492</v>
      </c>
      <c r="B302" s="25" t="s">
        <v>327</v>
      </c>
      <c r="C302" s="25" t="s">
        <v>328</v>
      </c>
      <c r="D302" s="35" t="s">
        <v>65</v>
      </c>
      <c r="E302" s="36">
        <v>2.25</v>
      </c>
      <c r="F302" s="36">
        <v>5.75</v>
      </c>
      <c r="G302" s="36">
        <v>3.25</v>
      </c>
      <c r="H302" s="36">
        <v>4</v>
      </c>
      <c r="I302" s="36">
        <v>4</v>
      </c>
      <c r="J302" s="36">
        <v>4.5</v>
      </c>
      <c r="K302" s="36">
        <v>4</v>
      </c>
      <c r="L302" s="36">
        <v>4.5</v>
      </c>
      <c r="M302" s="36">
        <v>3.75</v>
      </c>
      <c r="N302" s="36">
        <v>5</v>
      </c>
      <c r="O302" s="36">
        <v>4</v>
      </c>
      <c r="P302" s="36">
        <v>5.25</v>
      </c>
      <c r="Q302" s="36">
        <v>5.5</v>
      </c>
      <c r="R302" s="37">
        <f t="shared" si="29"/>
        <v>4.2884615384615383</v>
      </c>
      <c r="S302" s="38">
        <f t="shared" si="30"/>
        <v>5.75</v>
      </c>
      <c r="T302" s="38">
        <f t="shared" si="31"/>
        <v>0</v>
      </c>
      <c r="U302" s="38">
        <f t="shared" si="32"/>
        <v>13</v>
      </c>
      <c r="V302" s="38">
        <f t="shared" si="33"/>
        <v>3</v>
      </c>
      <c r="W302" s="38">
        <f t="shared" si="34"/>
        <v>10</v>
      </c>
      <c r="X302" s="38" t="str">
        <f t="shared" si="35"/>
        <v/>
      </c>
      <c r="Y302" s="9"/>
      <c r="Z302" s="9"/>
      <c r="AA302" s="9"/>
    </row>
    <row r="303" spans="1:27" ht="15" x14ac:dyDescent="0.25">
      <c r="A303" s="25" t="s">
        <v>496</v>
      </c>
      <c r="B303" s="25" t="s">
        <v>329</v>
      </c>
      <c r="C303" s="25" t="s">
        <v>330</v>
      </c>
      <c r="D303" s="35" t="s">
        <v>65</v>
      </c>
      <c r="E303" s="36">
        <v>3.5</v>
      </c>
      <c r="F303" s="36">
        <v>4.75</v>
      </c>
      <c r="G303" s="36">
        <v>4.5</v>
      </c>
      <c r="H303" s="36">
        <v>4</v>
      </c>
      <c r="I303" s="36">
        <v>4.25</v>
      </c>
      <c r="J303" s="36">
        <v>5.5</v>
      </c>
      <c r="K303" s="36">
        <v>5.25</v>
      </c>
      <c r="L303" s="36">
        <v>4.5</v>
      </c>
      <c r="M303" s="36">
        <v>4</v>
      </c>
      <c r="N303" s="36">
        <v>4.5</v>
      </c>
      <c r="O303" s="36">
        <v>4</v>
      </c>
      <c r="P303" s="36">
        <v>5.25</v>
      </c>
      <c r="Q303" s="36">
        <v>4.5</v>
      </c>
      <c r="R303" s="37">
        <f t="shared" si="29"/>
        <v>4.5</v>
      </c>
      <c r="S303" s="38">
        <f t="shared" si="30"/>
        <v>5.5</v>
      </c>
      <c r="T303" s="38">
        <f t="shared" si="31"/>
        <v>0</v>
      </c>
      <c r="U303" s="38">
        <f t="shared" si="32"/>
        <v>13</v>
      </c>
      <c r="V303" s="38">
        <f t="shared" si="33"/>
        <v>1</v>
      </c>
      <c r="W303" s="38">
        <f t="shared" si="34"/>
        <v>12</v>
      </c>
      <c r="X303" s="38" t="str">
        <f t="shared" si="35"/>
        <v/>
      </c>
      <c r="Y303" s="9"/>
      <c r="Z303" s="9"/>
      <c r="AA303" s="9"/>
    </row>
    <row r="304" spans="1:27" ht="15" x14ac:dyDescent="0.25">
      <c r="A304" s="25" t="s">
        <v>502</v>
      </c>
      <c r="B304" s="39" t="s">
        <v>460</v>
      </c>
      <c r="C304" s="25" t="s">
        <v>168</v>
      </c>
      <c r="D304" s="35" t="s">
        <v>65</v>
      </c>
      <c r="E304" s="36">
        <v>6</v>
      </c>
      <c r="F304" s="36">
        <v>3</v>
      </c>
      <c r="G304" s="36">
        <v>5</v>
      </c>
      <c r="H304" s="36">
        <v>4.25</v>
      </c>
      <c r="I304" s="36">
        <v>3.5</v>
      </c>
      <c r="J304" s="36">
        <v>5.5</v>
      </c>
      <c r="K304" s="36">
        <v>3.75</v>
      </c>
      <c r="L304" s="36">
        <v>3.5</v>
      </c>
      <c r="M304" s="36">
        <v>4.75</v>
      </c>
      <c r="N304" s="36">
        <v>5.5</v>
      </c>
      <c r="O304" s="36">
        <v>4.25</v>
      </c>
      <c r="P304" s="36">
        <v>5</v>
      </c>
      <c r="Q304" s="36">
        <v>4</v>
      </c>
      <c r="R304" s="37">
        <f t="shared" si="29"/>
        <v>4.4615384615384617</v>
      </c>
      <c r="S304" s="38">
        <f t="shared" si="30"/>
        <v>6</v>
      </c>
      <c r="T304" s="38">
        <f t="shared" si="31"/>
        <v>0</v>
      </c>
      <c r="U304" s="38">
        <f t="shared" si="32"/>
        <v>13</v>
      </c>
      <c r="V304" s="38">
        <f t="shared" si="33"/>
        <v>4</v>
      </c>
      <c r="W304" s="38">
        <f t="shared" si="34"/>
        <v>9</v>
      </c>
      <c r="X304" s="38" t="str">
        <f t="shared" si="35"/>
        <v/>
      </c>
      <c r="Y304" s="9"/>
      <c r="Z304" s="9"/>
      <c r="AA304" s="9"/>
    </row>
    <row r="305" spans="1:27" ht="15" x14ac:dyDescent="0.25">
      <c r="A305" s="25" t="s">
        <v>498</v>
      </c>
      <c r="B305" s="25" t="s">
        <v>331</v>
      </c>
      <c r="C305" s="25" t="s">
        <v>332</v>
      </c>
      <c r="D305" s="35" t="s">
        <v>64</v>
      </c>
      <c r="E305" s="36">
        <v>2.25</v>
      </c>
      <c r="F305" s="36">
        <v>3.75</v>
      </c>
      <c r="G305" s="36">
        <v>2</v>
      </c>
      <c r="H305" s="36">
        <v>5</v>
      </c>
      <c r="I305" s="36">
        <v>3.5</v>
      </c>
      <c r="J305" s="36">
        <v>4.75</v>
      </c>
      <c r="K305" s="36">
        <v>3.5</v>
      </c>
      <c r="L305" s="36">
        <v>5</v>
      </c>
      <c r="M305" s="36">
        <v>4.25</v>
      </c>
      <c r="N305" s="36">
        <v>4.25</v>
      </c>
      <c r="O305" s="36">
        <v>5</v>
      </c>
      <c r="P305" s="36">
        <v>5</v>
      </c>
      <c r="Q305" s="36">
        <v>5.25</v>
      </c>
      <c r="R305" s="37">
        <f t="shared" si="29"/>
        <v>4.115384615384615</v>
      </c>
      <c r="S305" s="38">
        <f t="shared" si="30"/>
        <v>5.25</v>
      </c>
      <c r="T305" s="38">
        <f t="shared" si="31"/>
        <v>0</v>
      </c>
      <c r="U305" s="38">
        <f t="shared" si="32"/>
        <v>13</v>
      </c>
      <c r="V305" s="38">
        <f t="shared" si="33"/>
        <v>5</v>
      </c>
      <c r="W305" s="38">
        <f t="shared" si="34"/>
        <v>8</v>
      </c>
      <c r="X305" s="38" t="str">
        <f t="shared" si="35"/>
        <v/>
      </c>
      <c r="Y305" s="9"/>
      <c r="Z305" s="9"/>
      <c r="AA305" s="9"/>
    </row>
    <row r="306" spans="1:27" ht="15" x14ac:dyDescent="0.25">
      <c r="A306" s="25" t="s">
        <v>495</v>
      </c>
      <c r="B306" s="25" t="s">
        <v>333</v>
      </c>
      <c r="C306" s="25" t="s">
        <v>334</v>
      </c>
      <c r="D306" s="35" t="s">
        <v>64</v>
      </c>
      <c r="E306" s="36">
        <v>2.5</v>
      </c>
      <c r="F306" s="36">
        <v>4.5</v>
      </c>
      <c r="G306" s="36">
        <v>4.75</v>
      </c>
      <c r="H306" s="36">
        <v>3.75</v>
      </c>
      <c r="I306" s="36">
        <v>5.75</v>
      </c>
      <c r="J306" s="36">
        <v>4.75</v>
      </c>
      <c r="K306" s="36">
        <v>4.5</v>
      </c>
      <c r="L306" s="36">
        <v>5</v>
      </c>
      <c r="M306" s="36">
        <v>3.5</v>
      </c>
      <c r="N306" s="36">
        <v>4.5</v>
      </c>
      <c r="O306" s="36">
        <v>3.75</v>
      </c>
      <c r="P306" s="36">
        <v>5.25</v>
      </c>
      <c r="Q306" s="36">
        <v>5.75</v>
      </c>
      <c r="R306" s="37">
        <f t="shared" si="29"/>
        <v>4.4807692307692308</v>
      </c>
      <c r="S306" s="38">
        <f t="shared" si="30"/>
        <v>5.75</v>
      </c>
      <c r="T306" s="38">
        <f t="shared" si="31"/>
        <v>0</v>
      </c>
      <c r="U306" s="38">
        <f t="shared" si="32"/>
        <v>13</v>
      </c>
      <c r="V306" s="38">
        <f t="shared" si="33"/>
        <v>4</v>
      </c>
      <c r="W306" s="38">
        <f t="shared" si="34"/>
        <v>9</v>
      </c>
      <c r="X306" s="38" t="str">
        <f t="shared" si="35"/>
        <v/>
      </c>
      <c r="Y306" s="9"/>
      <c r="Z306" s="9"/>
      <c r="AA306" s="9"/>
    </row>
    <row r="307" spans="1:27" ht="15" x14ac:dyDescent="0.25">
      <c r="A307" s="25" t="s">
        <v>503</v>
      </c>
      <c r="B307" s="39" t="s">
        <v>461</v>
      </c>
      <c r="C307" s="25" t="s">
        <v>462</v>
      </c>
      <c r="D307" s="35" t="s">
        <v>65</v>
      </c>
      <c r="E307" s="36">
        <v>3.25</v>
      </c>
      <c r="F307" s="36">
        <v>2.75</v>
      </c>
      <c r="G307" s="36">
        <v>2.75</v>
      </c>
      <c r="H307" s="36">
        <v>3.25</v>
      </c>
      <c r="I307" s="36">
        <v>5.5</v>
      </c>
      <c r="J307" s="36">
        <v>3.75</v>
      </c>
      <c r="K307" s="36">
        <v>4.5</v>
      </c>
      <c r="L307" s="36">
        <v>3.25</v>
      </c>
      <c r="M307" s="36">
        <v>3.25</v>
      </c>
      <c r="N307" s="36">
        <v>3</v>
      </c>
      <c r="O307" s="36">
        <v>5.25</v>
      </c>
      <c r="P307" s="36">
        <v>6</v>
      </c>
      <c r="Q307" s="36">
        <v>4.75</v>
      </c>
      <c r="R307" s="37">
        <f t="shared" si="29"/>
        <v>3.9423076923076925</v>
      </c>
      <c r="S307" s="38">
        <f t="shared" si="30"/>
        <v>6</v>
      </c>
      <c r="T307" s="38">
        <f t="shared" si="31"/>
        <v>0</v>
      </c>
      <c r="U307" s="38">
        <f t="shared" si="32"/>
        <v>13</v>
      </c>
      <c r="V307" s="38">
        <f t="shared" si="33"/>
        <v>8</v>
      </c>
      <c r="W307" s="38">
        <f t="shared" si="34"/>
        <v>5</v>
      </c>
      <c r="X307" s="38" t="str">
        <f t="shared" si="35"/>
        <v/>
      </c>
      <c r="Y307" s="9"/>
      <c r="Z307" s="9"/>
      <c r="AA307" s="9"/>
    </row>
    <row r="308" spans="1:27" ht="15" x14ac:dyDescent="0.25">
      <c r="A308" s="25" t="s">
        <v>505</v>
      </c>
      <c r="B308" s="25" t="s">
        <v>335</v>
      </c>
      <c r="C308" s="25" t="s">
        <v>336</v>
      </c>
      <c r="D308" s="35" t="s">
        <v>64</v>
      </c>
      <c r="E308" s="36">
        <v>3.5</v>
      </c>
      <c r="F308" s="36">
        <v>4</v>
      </c>
      <c r="G308" s="36">
        <v>4.5</v>
      </c>
      <c r="H308" s="36">
        <v>5.75</v>
      </c>
      <c r="I308" s="36">
        <v>5.25</v>
      </c>
      <c r="J308" s="36">
        <v>5.5</v>
      </c>
      <c r="K308" s="36">
        <v>6</v>
      </c>
      <c r="L308" s="36">
        <v>4.25</v>
      </c>
      <c r="M308" s="36">
        <v>5.5</v>
      </c>
      <c r="N308" s="36">
        <v>5.5</v>
      </c>
      <c r="O308" s="36">
        <v>5.75</v>
      </c>
      <c r="P308" s="36">
        <v>4.25</v>
      </c>
      <c r="Q308" s="36">
        <v>5.25</v>
      </c>
      <c r="R308" s="37">
        <f t="shared" si="29"/>
        <v>5</v>
      </c>
      <c r="S308" s="38">
        <f t="shared" si="30"/>
        <v>6</v>
      </c>
      <c r="T308" s="38">
        <f t="shared" si="31"/>
        <v>0</v>
      </c>
      <c r="U308" s="38">
        <f t="shared" si="32"/>
        <v>13</v>
      </c>
      <c r="V308" s="38">
        <f t="shared" si="33"/>
        <v>1</v>
      </c>
      <c r="W308" s="38">
        <f t="shared" si="34"/>
        <v>12</v>
      </c>
      <c r="X308" s="38" t="str">
        <f t="shared" si="35"/>
        <v/>
      </c>
      <c r="Y308" s="9"/>
      <c r="Z308" s="9"/>
      <c r="AA308" s="9"/>
    </row>
    <row r="309" spans="1:27" ht="15" x14ac:dyDescent="0.25">
      <c r="A309" s="25" t="s">
        <v>495</v>
      </c>
      <c r="B309" s="25" t="s">
        <v>217</v>
      </c>
      <c r="C309" s="25" t="s">
        <v>70</v>
      </c>
      <c r="D309" s="35" t="s">
        <v>65</v>
      </c>
      <c r="E309" s="36">
        <v>4.5</v>
      </c>
      <c r="F309" s="36">
        <v>5.75</v>
      </c>
      <c r="G309" s="36">
        <v>2</v>
      </c>
      <c r="H309" s="36">
        <v>5.5</v>
      </c>
      <c r="I309" s="36">
        <v>4</v>
      </c>
      <c r="J309" s="36">
        <v>3.75</v>
      </c>
      <c r="K309" s="36">
        <v>4.25</v>
      </c>
      <c r="L309" s="36">
        <v>5.5</v>
      </c>
      <c r="M309" s="36">
        <v>4.25</v>
      </c>
      <c r="N309" s="36">
        <v>4.75</v>
      </c>
      <c r="O309" s="36">
        <v>5.5</v>
      </c>
      <c r="P309" s="36">
        <v>5.5</v>
      </c>
      <c r="Q309" s="36">
        <v>4</v>
      </c>
      <c r="R309" s="37">
        <f t="shared" si="29"/>
        <v>4.5576923076923075</v>
      </c>
      <c r="S309" s="38">
        <f t="shared" si="30"/>
        <v>5.75</v>
      </c>
      <c r="T309" s="38">
        <f t="shared" si="31"/>
        <v>0</v>
      </c>
      <c r="U309" s="38">
        <f t="shared" si="32"/>
        <v>13</v>
      </c>
      <c r="V309" s="38">
        <f t="shared" si="33"/>
        <v>2</v>
      </c>
      <c r="W309" s="38">
        <f t="shared" si="34"/>
        <v>11</v>
      </c>
      <c r="X309" s="38" t="str">
        <f t="shared" si="35"/>
        <v/>
      </c>
      <c r="Y309" s="9"/>
      <c r="Z309" s="9"/>
      <c r="AA309" s="9"/>
    </row>
    <row r="310" spans="1:27" ht="15" x14ac:dyDescent="0.25">
      <c r="A310" s="25" t="s">
        <v>504</v>
      </c>
      <c r="B310" s="25" t="s">
        <v>337</v>
      </c>
      <c r="C310" s="25" t="s">
        <v>211</v>
      </c>
      <c r="D310" s="35" t="s">
        <v>65</v>
      </c>
      <c r="E310" s="36">
        <v>3.75</v>
      </c>
      <c r="F310" s="36">
        <v>3.25</v>
      </c>
      <c r="G310" s="36">
        <v>3.25</v>
      </c>
      <c r="H310" s="36">
        <v>5</v>
      </c>
      <c r="I310" s="36">
        <v>5</v>
      </c>
      <c r="J310" s="36">
        <v>5.5</v>
      </c>
      <c r="K310" s="36">
        <v>5.25</v>
      </c>
      <c r="L310" s="36">
        <v>4</v>
      </c>
      <c r="M310" s="36">
        <v>5.5</v>
      </c>
      <c r="N310" s="36">
        <v>5.75</v>
      </c>
      <c r="O310" s="36">
        <v>5</v>
      </c>
      <c r="P310" s="36">
        <v>5.25</v>
      </c>
      <c r="Q310" s="36">
        <v>4.75</v>
      </c>
      <c r="R310" s="37">
        <f t="shared" si="29"/>
        <v>4.7115384615384617</v>
      </c>
      <c r="S310" s="38">
        <f t="shared" si="30"/>
        <v>5.75</v>
      </c>
      <c r="T310" s="38">
        <f t="shared" si="31"/>
        <v>0</v>
      </c>
      <c r="U310" s="38">
        <f t="shared" si="32"/>
        <v>13</v>
      </c>
      <c r="V310" s="38">
        <f t="shared" si="33"/>
        <v>3</v>
      </c>
      <c r="W310" s="38">
        <f t="shared" si="34"/>
        <v>10</v>
      </c>
      <c r="X310" s="38" t="str">
        <f t="shared" si="35"/>
        <v/>
      </c>
      <c r="Y310" s="9"/>
      <c r="Z310" s="9"/>
      <c r="AA310" s="9"/>
    </row>
    <row r="311" spans="1:27" ht="15" x14ac:dyDescent="0.25">
      <c r="A311" s="25" t="s">
        <v>492</v>
      </c>
      <c r="B311" s="25" t="s">
        <v>338</v>
      </c>
      <c r="C311" s="25" t="s">
        <v>27</v>
      </c>
      <c r="D311" s="35" t="s">
        <v>65</v>
      </c>
      <c r="E311" s="36">
        <v>4</v>
      </c>
      <c r="F311" s="36">
        <v>5.75</v>
      </c>
      <c r="G311" s="36">
        <v>2</v>
      </c>
      <c r="H311" s="36">
        <v>3.75</v>
      </c>
      <c r="I311" s="36">
        <v>4.25</v>
      </c>
      <c r="J311" s="36">
        <v>4.75</v>
      </c>
      <c r="K311" s="36">
        <v>3.25</v>
      </c>
      <c r="L311" s="36">
        <v>5</v>
      </c>
      <c r="M311" s="36">
        <v>4.5</v>
      </c>
      <c r="N311" s="36">
        <v>4.75</v>
      </c>
      <c r="O311" s="36">
        <v>3.75</v>
      </c>
      <c r="P311" s="36">
        <v>5.5</v>
      </c>
      <c r="Q311" s="36">
        <v>4</v>
      </c>
      <c r="R311" s="37">
        <f t="shared" si="29"/>
        <v>4.25</v>
      </c>
      <c r="S311" s="38">
        <f t="shared" si="30"/>
        <v>5.75</v>
      </c>
      <c r="T311" s="38">
        <f t="shared" si="31"/>
        <v>0</v>
      </c>
      <c r="U311" s="38">
        <f t="shared" si="32"/>
        <v>13</v>
      </c>
      <c r="V311" s="38">
        <f t="shared" si="33"/>
        <v>4</v>
      </c>
      <c r="W311" s="38">
        <f t="shared" si="34"/>
        <v>9</v>
      </c>
      <c r="X311" s="38" t="str">
        <f t="shared" si="35"/>
        <v/>
      </c>
      <c r="Y311" s="9"/>
      <c r="Z311" s="9"/>
      <c r="AA311" s="9"/>
    </row>
    <row r="312" spans="1:27" ht="15" x14ac:dyDescent="0.25">
      <c r="A312" s="25" t="s">
        <v>503</v>
      </c>
      <c r="B312" s="25" t="s">
        <v>339</v>
      </c>
      <c r="C312" s="25" t="s">
        <v>340</v>
      </c>
      <c r="D312" s="35" t="s">
        <v>64</v>
      </c>
      <c r="E312" s="36">
        <v>5</v>
      </c>
      <c r="F312" s="36">
        <v>4</v>
      </c>
      <c r="G312" s="36">
        <v>5.75</v>
      </c>
      <c r="H312" s="36">
        <v>5.25</v>
      </c>
      <c r="I312" s="36">
        <v>5</v>
      </c>
      <c r="J312" s="36">
        <v>5.5</v>
      </c>
      <c r="K312" s="36">
        <v>4</v>
      </c>
      <c r="L312" s="36">
        <v>4.5</v>
      </c>
      <c r="M312" s="36">
        <v>5.25</v>
      </c>
      <c r="N312" s="36">
        <v>4</v>
      </c>
      <c r="O312" s="36">
        <v>5.25</v>
      </c>
      <c r="P312" s="36">
        <v>5.75</v>
      </c>
      <c r="Q312" s="36">
        <v>4.5</v>
      </c>
      <c r="R312" s="37">
        <f t="shared" si="29"/>
        <v>4.9038461538461542</v>
      </c>
      <c r="S312" s="38">
        <f t="shared" si="30"/>
        <v>5.75</v>
      </c>
      <c r="T312" s="38">
        <f t="shared" si="31"/>
        <v>0</v>
      </c>
      <c r="U312" s="38">
        <f t="shared" si="32"/>
        <v>13</v>
      </c>
      <c r="V312" s="38">
        <f t="shared" si="33"/>
        <v>0</v>
      </c>
      <c r="W312" s="38">
        <f t="shared" si="34"/>
        <v>13</v>
      </c>
      <c r="X312" s="38" t="str">
        <f t="shared" si="35"/>
        <v>ja</v>
      </c>
      <c r="Y312" s="9"/>
      <c r="Z312" s="9"/>
      <c r="AA312" s="9"/>
    </row>
    <row r="313" spans="1:27" ht="15" x14ac:dyDescent="0.25">
      <c r="A313" s="25" t="s">
        <v>502</v>
      </c>
      <c r="B313" s="25" t="s">
        <v>341</v>
      </c>
      <c r="C313" s="25" t="s">
        <v>342</v>
      </c>
      <c r="D313" s="35" t="s">
        <v>64</v>
      </c>
      <c r="E313" s="36">
        <v>2.5</v>
      </c>
      <c r="F313" s="36">
        <v>5.5</v>
      </c>
      <c r="G313" s="36">
        <v>4.75</v>
      </c>
      <c r="H313" s="36">
        <v>5.5</v>
      </c>
      <c r="I313" s="36">
        <v>3.75</v>
      </c>
      <c r="J313" s="36">
        <v>3.5</v>
      </c>
      <c r="K313" s="36">
        <v>5.25</v>
      </c>
      <c r="L313" s="36">
        <v>3.25</v>
      </c>
      <c r="M313" s="36">
        <v>6</v>
      </c>
      <c r="N313" s="36">
        <v>4.25</v>
      </c>
      <c r="O313" s="36">
        <v>5.5</v>
      </c>
      <c r="P313" s="36">
        <v>5.5</v>
      </c>
      <c r="Q313" s="36">
        <v>5</v>
      </c>
      <c r="R313" s="37">
        <f t="shared" si="29"/>
        <v>4.634615384615385</v>
      </c>
      <c r="S313" s="38">
        <f t="shared" si="30"/>
        <v>6</v>
      </c>
      <c r="T313" s="38">
        <f t="shared" si="31"/>
        <v>0</v>
      </c>
      <c r="U313" s="38">
        <f t="shared" si="32"/>
        <v>13</v>
      </c>
      <c r="V313" s="38">
        <f t="shared" si="33"/>
        <v>4</v>
      </c>
      <c r="W313" s="38">
        <f t="shared" si="34"/>
        <v>9</v>
      </c>
      <c r="X313" s="38" t="str">
        <f t="shared" si="35"/>
        <v/>
      </c>
      <c r="Y313" s="9"/>
      <c r="Z313" s="9"/>
      <c r="AA313" s="9"/>
    </row>
    <row r="314" spans="1:27" ht="15" x14ac:dyDescent="0.25">
      <c r="A314" s="25" t="s">
        <v>497</v>
      </c>
      <c r="B314" s="25" t="s">
        <v>343</v>
      </c>
      <c r="C314" s="25" t="s">
        <v>87</v>
      </c>
      <c r="D314" s="35" t="s">
        <v>65</v>
      </c>
      <c r="E314" s="36">
        <v>3</v>
      </c>
      <c r="F314" s="36">
        <v>6</v>
      </c>
      <c r="G314" s="36">
        <v>4.25</v>
      </c>
      <c r="H314" s="36">
        <v>3.75</v>
      </c>
      <c r="I314" s="36">
        <v>3.75</v>
      </c>
      <c r="J314" s="36">
        <v>5.75</v>
      </c>
      <c r="K314" s="36">
        <v>3.75</v>
      </c>
      <c r="L314" s="36">
        <v>4</v>
      </c>
      <c r="M314" s="36">
        <v>5.25</v>
      </c>
      <c r="N314" s="36">
        <v>3.75</v>
      </c>
      <c r="O314" s="36">
        <v>3.75</v>
      </c>
      <c r="P314" s="36">
        <v>4.5</v>
      </c>
      <c r="Q314" s="36">
        <v>5.25</v>
      </c>
      <c r="R314" s="37">
        <f t="shared" si="29"/>
        <v>4.365384615384615</v>
      </c>
      <c r="S314" s="38">
        <f t="shared" si="30"/>
        <v>6</v>
      </c>
      <c r="T314" s="38">
        <f t="shared" si="31"/>
        <v>0</v>
      </c>
      <c r="U314" s="38">
        <f t="shared" si="32"/>
        <v>13</v>
      </c>
      <c r="V314" s="38">
        <f t="shared" si="33"/>
        <v>6</v>
      </c>
      <c r="W314" s="38">
        <f t="shared" si="34"/>
        <v>7</v>
      </c>
      <c r="X314" s="38" t="str">
        <f t="shared" si="35"/>
        <v/>
      </c>
      <c r="Y314" s="9"/>
      <c r="Z314" s="9"/>
      <c r="AA314" s="9"/>
    </row>
    <row r="315" spans="1:27" ht="15" x14ac:dyDescent="0.25">
      <c r="A315" s="25" t="s">
        <v>504</v>
      </c>
      <c r="B315" s="39" t="s">
        <v>463</v>
      </c>
      <c r="C315" s="25" t="s">
        <v>168</v>
      </c>
      <c r="D315" s="35" t="s">
        <v>65</v>
      </c>
      <c r="E315" s="36">
        <v>3.25</v>
      </c>
      <c r="F315" s="36">
        <v>5.5</v>
      </c>
      <c r="G315" s="36">
        <v>3.5</v>
      </c>
      <c r="H315" s="36">
        <v>5.5</v>
      </c>
      <c r="I315" s="36">
        <v>5.5</v>
      </c>
      <c r="J315" s="36">
        <v>4</v>
      </c>
      <c r="K315" s="36">
        <v>5</v>
      </c>
      <c r="L315" s="36">
        <v>5.5</v>
      </c>
      <c r="M315" s="36">
        <v>6</v>
      </c>
      <c r="N315" s="36">
        <v>4.75</v>
      </c>
      <c r="O315" s="36">
        <v>5.5</v>
      </c>
      <c r="P315" s="36">
        <v>5.75</v>
      </c>
      <c r="Q315" s="36">
        <v>5.25</v>
      </c>
      <c r="R315" s="37">
        <f t="shared" si="29"/>
        <v>5</v>
      </c>
      <c r="S315" s="38">
        <f t="shared" si="30"/>
        <v>6</v>
      </c>
      <c r="T315" s="38">
        <f t="shared" si="31"/>
        <v>0</v>
      </c>
      <c r="U315" s="38">
        <f t="shared" si="32"/>
        <v>13</v>
      </c>
      <c r="V315" s="38">
        <f t="shared" si="33"/>
        <v>2</v>
      </c>
      <c r="W315" s="38">
        <f t="shared" si="34"/>
        <v>11</v>
      </c>
      <c r="X315" s="38" t="str">
        <f t="shared" si="35"/>
        <v/>
      </c>
      <c r="Y315" s="9"/>
      <c r="Z315" s="9"/>
      <c r="AA315" s="9"/>
    </row>
    <row r="316" spans="1:27" ht="15" x14ac:dyDescent="0.25">
      <c r="A316" s="25" t="s">
        <v>496</v>
      </c>
      <c r="B316" s="25" t="s">
        <v>344</v>
      </c>
      <c r="C316" s="25" t="s">
        <v>345</v>
      </c>
      <c r="D316" s="35" t="s">
        <v>64</v>
      </c>
      <c r="E316" s="36">
        <v>4.25</v>
      </c>
      <c r="F316" s="36">
        <v>5</v>
      </c>
      <c r="G316" s="36">
        <v>4.75</v>
      </c>
      <c r="H316" s="36">
        <v>4</v>
      </c>
      <c r="I316" s="36">
        <v>4</v>
      </c>
      <c r="J316" s="36">
        <v>3.75</v>
      </c>
      <c r="K316" s="36">
        <v>3.75</v>
      </c>
      <c r="L316" s="36">
        <v>4</v>
      </c>
      <c r="M316" s="36">
        <v>6</v>
      </c>
      <c r="N316" s="36">
        <v>4.25</v>
      </c>
      <c r="O316" s="36">
        <v>4</v>
      </c>
      <c r="P316" s="36">
        <v>4.75</v>
      </c>
      <c r="Q316" s="36">
        <v>5.5</v>
      </c>
      <c r="R316" s="37">
        <f t="shared" si="29"/>
        <v>4.4615384615384617</v>
      </c>
      <c r="S316" s="38">
        <f t="shared" si="30"/>
        <v>6</v>
      </c>
      <c r="T316" s="38">
        <f t="shared" si="31"/>
        <v>0</v>
      </c>
      <c r="U316" s="38">
        <f t="shared" si="32"/>
        <v>13</v>
      </c>
      <c r="V316" s="38">
        <f t="shared" si="33"/>
        <v>2</v>
      </c>
      <c r="W316" s="38">
        <f t="shared" si="34"/>
        <v>11</v>
      </c>
      <c r="X316" s="38" t="str">
        <f t="shared" si="35"/>
        <v/>
      </c>
      <c r="Y316" s="9"/>
      <c r="Z316" s="9"/>
      <c r="AA316" s="9"/>
    </row>
    <row r="317" spans="1:27" ht="15" x14ac:dyDescent="0.25">
      <c r="A317" s="25" t="s">
        <v>494</v>
      </c>
      <c r="B317" s="25" t="s">
        <v>346</v>
      </c>
      <c r="C317" s="25" t="s">
        <v>252</v>
      </c>
      <c r="D317" s="35" t="s">
        <v>64</v>
      </c>
      <c r="E317" s="36">
        <v>2.5</v>
      </c>
      <c r="F317" s="36">
        <v>6</v>
      </c>
      <c r="G317" s="36">
        <v>5.5</v>
      </c>
      <c r="H317" s="36">
        <v>3.25</v>
      </c>
      <c r="I317" s="36">
        <v>3.25</v>
      </c>
      <c r="J317" s="36">
        <v>4.75</v>
      </c>
      <c r="K317" s="36">
        <v>5</v>
      </c>
      <c r="L317" s="36">
        <v>3</v>
      </c>
      <c r="M317" s="36">
        <v>3.5</v>
      </c>
      <c r="N317" s="36">
        <v>4</v>
      </c>
      <c r="O317" s="36">
        <v>3.25</v>
      </c>
      <c r="P317" s="36">
        <v>4.75</v>
      </c>
      <c r="Q317" s="36">
        <v>6</v>
      </c>
      <c r="R317" s="37">
        <f t="shared" si="29"/>
        <v>4.2115384615384617</v>
      </c>
      <c r="S317" s="38">
        <f t="shared" si="30"/>
        <v>6</v>
      </c>
      <c r="T317" s="38">
        <f t="shared" si="31"/>
        <v>0</v>
      </c>
      <c r="U317" s="38">
        <f t="shared" si="32"/>
        <v>13</v>
      </c>
      <c r="V317" s="38">
        <f t="shared" si="33"/>
        <v>6</v>
      </c>
      <c r="W317" s="38">
        <f t="shared" si="34"/>
        <v>7</v>
      </c>
      <c r="X317" s="38" t="str">
        <f t="shared" si="35"/>
        <v/>
      </c>
      <c r="Y317" s="9"/>
      <c r="Z317" s="9"/>
      <c r="AA317" s="9"/>
    </row>
    <row r="318" spans="1:27" ht="15" x14ac:dyDescent="0.25">
      <c r="A318" s="25" t="s">
        <v>497</v>
      </c>
      <c r="B318" s="25" t="s">
        <v>347</v>
      </c>
      <c r="C318" s="25" t="s">
        <v>107</v>
      </c>
      <c r="D318" s="35" t="s">
        <v>65</v>
      </c>
      <c r="E318" s="36">
        <v>5</v>
      </c>
      <c r="F318" s="36">
        <v>5.75</v>
      </c>
      <c r="G318" s="36">
        <v>4.75</v>
      </c>
      <c r="H318" s="36">
        <v>5.5</v>
      </c>
      <c r="I318" s="36">
        <v>3.75</v>
      </c>
      <c r="J318" s="36">
        <v>5.5</v>
      </c>
      <c r="K318" s="36">
        <v>3.25</v>
      </c>
      <c r="L318" s="36">
        <v>5.5</v>
      </c>
      <c r="M318" s="36">
        <v>5.5</v>
      </c>
      <c r="N318" s="36">
        <v>3.75</v>
      </c>
      <c r="O318" s="36">
        <v>5.5</v>
      </c>
      <c r="P318" s="36">
        <v>5.5</v>
      </c>
      <c r="Q318" s="36">
        <v>5</v>
      </c>
      <c r="R318" s="37">
        <f t="shared" si="29"/>
        <v>4.9423076923076925</v>
      </c>
      <c r="S318" s="38">
        <f t="shared" si="30"/>
        <v>5.75</v>
      </c>
      <c r="T318" s="38">
        <f t="shared" si="31"/>
        <v>0</v>
      </c>
      <c r="U318" s="38">
        <f t="shared" si="32"/>
        <v>13</v>
      </c>
      <c r="V318" s="38">
        <f t="shared" si="33"/>
        <v>3</v>
      </c>
      <c r="W318" s="38">
        <f t="shared" si="34"/>
        <v>10</v>
      </c>
      <c r="X318" s="38" t="str">
        <f t="shared" si="35"/>
        <v/>
      </c>
      <c r="Y318" s="9"/>
      <c r="Z318" s="9"/>
      <c r="AA318" s="9"/>
    </row>
    <row r="319" spans="1:27" ht="15" x14ac:dyDescent="0.25">
      <c r="A319" s="25" t="s">
        <v>500</v>
      </c>
      <c r="B319" s="25" t="s">
        <v>348</v>
      </c>
      <c r="C319" s="25" t="s">
        <v>349</v>
      </c>
      <c r="D319" s="35" t="s">
        <v>65</v>
      </c>
      <c r="E319" s="36">
        <v>5.5</v>
      </c>
      <c r="F319" s="36">
        <v>4.5</v>
      </c>
      <c r="G319" s="36">
        <v>5</v>
      </c>
      <c r="H319" s="36">
        <v>4.5</v>
      </c>
      <c r="I319" s="36">
        <v>5.25</v>
      </c>
      <c r="J319" s="36">
        <v>5.5</v>
      </c>
      <c r="K319" s="36">
        <v>4.5</v>
      </c>
      <c r="L319" s="36">
        <v>4.5</v>
      </c>
      <c r="M319" s="36">
        <v>5.5</v>
      </c>
      <c r="N319" s="36">
        <v>3.75</v>
      </c>
      <c r="O319" s="36">
        <v>4.5</v>
      </c>
      <c r="P319" s="36">
        <v>4.25</v>
      </c>
      <c r="Q319" s="36">
        <v>6</v>
      </c>
      <c r="R319" s="37">
        <f t="shared" si="29"/>
        <v>4.865384615384615</v>
      </c>
      <c r="S319" s="38">
        <f t="shared" si="30"/>
        <v>6</v>
      </c>
      <c r="T319" s="38">
        <f t="shared" si="31"/>
        <v>0</v>
      </c>
      <c r="U319" s="38">
        <f t="shared" si="32"/>
        <v>13</v>
      </c>
      <c r="V319" s="38">
        <f t="shared" si="33"/>
        <v>1</v>
      </c>
      <c r="W319" s="38">
        <f t="shared" si="34"/>
        <v>12</v>
      </c>
      <c r="X319" s="38" t="str">
        <f t="shared" si="35"/>
        <v>ja</v>
      </c>
      <c r="Y319" s="9"/>
      <c r="Z319" s="9"/>
      <c r="AA319" s="9"/>
    </row>
    <row r="320" spans="1:27" ht="15" x14ac:dyDescent="0.25">
      <c r="A320" s="25" t="s">
        <v>501</v>
      </c>
      <c r="B320" s="25" t="s">
        <v>350</v>
      </c>
      <c r="C320" s="25" t="s">
        <v>13</v>
      </c>
      <c r="D320" s="35" t="s">
        <v>65</v>
      </c>
      <c r="E320" s="36">
        <v>5.5</v>
      </c>
      <c r="F320" s="36"/>
      <c r="G320" s="36">
        <v>4</v>
      </c>
      <c r="H320" s="36">
        <v>5.5</v>
      </c>
      <c r="I320" s="36">
        <v>5.5</v>
      </c>
      <c r="J320" s="36">
        <v>4.5</v>
      </c>
      <c r="K320" s="36">
        <v>4.5</v>
      </c>
      <c r="L320" s="36">
        <v>4.5</v>
      </c>
      <c r="M320" s="36">
        <v>4.5</v>
      </c>
      <c r="N320" s="36">
        <v>4</v>
      </c>
      <c r="O320" s="36">
        <v>5.5</v>
      </c>
      <c r="P320" s="36">
        <v>5.75</v>
      </c>
      <c r="Q320" s="36">
        <v>4</v>
      </c>
      <c r="R320" s="37">
        <f t="shared" si="29"/>
        <v>4.8125</v>
      </c>
      <c r="S320" s="38">
        <f t="shared" si="30"/>
        <v>5.75</v>
      </c>
      <c r="T320" s="38">
        <f t="shared" si="31"/>
        <v>1</v>
      </c>
      <c r="U320" s="38">
        <f t="shared" si="32"/>
        <v>12</v>
      </c>
      <c r="V320" s="38">
        <f t="shared" si="33"/>
        <v>0</v>
      </c>
      <c r="W320" s="38">
        <f t="shared" si="34"/>
        <v>12</v>
      </c>
      <c r="X320" s="38" t="str">
        <f t="shared" si="35"/>
        <v>ja</v>
      </c>
      <c r="Y320" s="9"/>
      <c r="Z320" s="9"/>
      <c r="AA320" s="9"/>
    </row>
  </sheetData>
  <sheetProtection formatCells="0" formatColumns="0" formatRows="0" selectLockedCells="1"/>
  <sortState xmlns:xlrd2="http://schemas.microsoft.com/office/spreadsheetml/2017/richdata2" ref="A3:X320">
    <sortCondition ref="B3:B320"/>
    <sortCondition ref="C3:C320"/>
    <sortCondition ref="A3:A320"/>
  </sortState>
  <pageMargins left="0.70866141732283472" right="0.70866141732283472" top="0.78740157480314965" bottom="0.78740157480314965" header="0.31496062992125984" footer="0.31496062992125984"/>
  <pageSetup paperSize="9" scale="52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A1:AA344"/>
  <sheetViews>
    <sheetView tabSelected="1" workbookViewId="0">
      <pane ySplit="2" topLeftCell="A20" activePane="bottomLeft" state="frozen"/>
      <selection pane="bottomLeft" activeCell="X3" sqref="X3:AA4"/>
    </sheetView>
  </sheetViews>
  <sheetFormatPr baseColWidth="10" defaultColWidth="11.42578125" defaultRowHeight="12.75" x14ac:dyDescent="0.2"/>
  <cols>
    <col min="1" max="1" width="11.42578125" style="1"/>
    <col min="2" max="3" width="12.85546875" style="1" customWidth="1"/>
    <col min="4" max="4" width="5.7109375" style="15" customWidth="1"/>
    <col min="5" max="17" width="6.42578125" style="2" customWidth="1"/>
    <col min="18" max="18" width="7.5703125" style="3" customWidth="1"/>
    <col min="19" max="20" width="11.42578125" style="1"/>
    <col min="21" max="21" width="17.5703125" style="1" customWidth="1"/>
    <col min="22" max="23" width="11.42578125" style="1"/>
    <col min="24" max="27" width="5.7109375" style="1" customWidth="1"/>
    <col min="28" max="16384" width="11.42578125" style="1"/>
  </cols>
  <sheetData>
    <row r="1" spans="1:27" ht="44.25" customHeight="1" x14ac:dyDescent="0.45">
      <c r="A1" s="7" t="s">
        <v>507</v>
      </c>
      <c r="E1" s="10"/>
      <c r="J1" s="10"/>
      <c r="K1" s="10"/>
    </row>
    <row r="2" spans="1:27" ht="78" thickBot="1" x14ac:dyDescent="0.25">
      <c r="A2" s="5" t="s">
        <v>489</v>
      </c>
      <c r="B2" s="6" t="s">
        <v>0</v>
      </c>
      <c r="C2" s="6" t="s">
        <v>10</v>
      </c>
      <c r="D2" s="16" t="s">
        <v>63</v>
      </c>
      <c r="E2" s="13" t="s">
        <v>5</v>
      </c>
      <c r="F2" s="4" t="s">
        <v>482</v>
      </c>
      <c r="G2" s="4" t="s">
        <v>480</v>
      </c>
      <c r="H2" s="4" t="s">
        <v>481</v>
      </c>
      <c r="I2" s="4" t="s">
        <v>6</v>
      </c>
      <c r="J2" s="4" t="s">
        <v>1</v>
      </c>
      <c r="K2" s="4" t="s">
        <v>2</v>
      </c>
      <c r="L2" s="4" t="s">
        <v>3</v>
      </c>
      <c r="M2" s="4" t="s">
        <v>4</v>
      </c>
      <c r="N2" s="4" t="s">
        <v>7</v>
      </c>
      <c r="O2" s="4" t="s">
        <v>8</v>
      </c>
      <c r="P2" s="4" t="s">
        <v>479</v>
      </c>
      <c r="Q2" s="4" t="s">
        <v>9</v>
      </c>
      <c r="R2" s="5" t="s">
        <v>351</v>
      </c>
      <c r="T2" s="6" t="s">
        <v>510</v>
      </c>
      <c r="U2" s="6" t="s">
        <v>511</v>
      </c>
      <c r="W2" s="6" t="s">
        <v>63</v>
      </c>
      <c r="X2" s="4" t="s">
        <v>9</v>
      </c>
      <c r="Y2" s="4" t="s">
        <v>1</v>
      </c>
      <c r="Z2" s="4" t="s">
        <v>482</v>
      </c>
      <c r="AA2" s="4" t="s">
        <v>5</v>
      </c>
    </row>
    <row r="3" spans="1:27" ht="24.75" customHeight="1" thickTop="1" x14ac:dyDescent="0.25">
      <c r="A3" s="1" t="s">
        <v>491</v>
      </c>
      <c r="B3" t="s">
        <v>362</v>
      </c>
      <c r="C3" s="1" t="s">
        <v>363</v>
      </c>
      <c r="D3" s="15" t="s">
        <v>65</v>
      </c>
      <c r="E3" s="14">
        <v>3.75</v>
      </c>
      <c r="F3" s="8">
        <v>4</v>
      </c>
      <c r="G3" s="8">
        <v>2.25</v>
      </c>
      <c r="H3" s="8">
        <v>5.75</v>
      </c>
      <c r="I3" s="8">
        <v>3.5</v>
      </c>
      <c r="J3" s="8">
        <v>5.5</v>
      </c>
      <c r="K3" s="8">
        <v>3</v>
      </c>
      <c r="L3" s="8">
        <v>5.75</v>
      </c>
      <c r="M3" s="8">
        <v>3.25</v>
      </c>
      <c r="N3" s="8">
        <v>5.5</v>
      </c>
      <c r="O3" s="8">
        <v>5.75</v>
      </c>
      <c r="P3" s="8">
        <v>3.75</v>
      </c>
      <c r="Q3" s="8">
        <v>6</v>
      </c>
      <c r="R3" s="9">
        <f t="shared" ref="R3:R66" si="0">ROUND(AVERAGE(E3:Q3),1)</f>
        <v>4.4000000000000004</v>
      </c>
      <c r="T3" s="50" t="s">
        <v>491</v>
      </c>
      <c r="U3" s="51">
        <f>AVERAGEIF($A$3:$A$320,T3,$R$3:$R$320)</f>
        <v>4.4850000000000003</v>
      </c>
      <c r="W3" s="49" t="s">
        <v>65</v>
      </c>
      <c r="X3" s="51">
        <f ca="1">AVERAGEIF($D$3:$D$320,$W3,$Q$3:$Q$259)</f>
        <v>4.6708542713567835</v>
      </c>
      <c r="Y3" s="51">
        <f ca="1">AVERAGEIF($D$3:$D$320,$W3,$J$3:$J$259)</f>
        <v>4.5012755102040813</v>
      </c>
      <c r="Z3" s="51">
        <f ca="1">AVERAGEIF($D$3:$D$320,$W3,$F$3:$F$259)</f>
        <v>4.3</v>
      </c>
      <c r="AA3" s="51">
        <f ca="1">AVERAGEIF($D$3:$D$320,$W3,$E$3:$E$259)</f>
        <v>4.1281407035175883</v>
      </c>
    </row>
    <row r="4" spans="1:27" ht="15" x14ac:dyDescent="0.25">
      <c r="A4" s="1" t="s">
        <v>491</v>
      </c>
      <c r="B4" t="s">
        <v>369</v>
      </c>
      <c r="C4" s="1" t="s">
        <v>111</v>
      </c>
      <c r="D4" s="15" t="s">
        <v>65</v>
      </c>
      <c r="E4" s="14">
        <v>6</v>
      </c>
      <c r="F4" s="8">
        <v>4.75</v>
      </c>
      <c r="G4" s="8">
        <v>3.75</v>
      </c>
      <c r="H4" s="8">
        <v>5.75</v>
      </c>
      <c r="I4" s="8">
        <v>4.5</v>
      </c>
      <c r="J4" s="8">
        <v>3.25</v>
      </c>
      <c r="K4" s="8">
        <v>5.75</v>
      </c>
      <c r="L4" s="8">
        <v>3</v>
      </c>
      <c r="M4" s="8">
        <v>4.5</v>
      </c>
      <c r="N4" s="8">
        <v>2.5</v>
      </c>
      <c r="O4" s="8">
        <v>2.75</v>
      </c>
      <c r="P4" s="8">
        <v>5.25</v>
      </c>
      <c r="Q4" s="8">
        <v>3.25</v>
      </c>
      <c r="R4" s="9">
        <f t="shared" si="0"/>
        <v>4.2</v>
      </c>
      <c r="T4" s="50" t="s">
        <v>492</v>
      </c>
      <c r="U4" s="51">
        <f t="shared" ref="U4:U18" si="1">AVERAGEIF($A$3:$A$320,T4,$R$3:$R$320)</f>
        <v>4.4949999999999992</v>
      </c>
      <c r="W4" s="49" t="s">
        <v>64</v>
      </c>
      <c r="X4" s="51">
        <f ca="1">AVERAGEIF($D$3:$D$320,$W4,$Q$3:$Q$259)</f>
        <v>4.7923728813559325</v>
      </c>
      <c r="Y4" s="51">
        <f ca="1">AVERAGEIF($D$3:$D$320,$W4,$J$3:$J$259)</f>
        <v>4.382352941176471</v>
      </c>
      <c r="Z4" s="51">
        <f ca="1">AVERAGEIF($D$3:$D$320,$W4,$F$3:$F$259)</f>
        <v>4.7966101694915251</v>
      </c>
      <c r="AA4" s="51">
        <f ca="1">AVERAGEIF($D$3:$D$320,$W4,$E$3:$E$259)</f>
        <v>4.2987288135593218</v>
      </c>
    </row>
    <row r="5" spans="1:27" ht="15" x14ac:dyDescent="0.25">
      <c r="A5" s="1" t="s">
        <v>491</v>
      </c>
      <c r="B5" s="1" t="s">
        <v>122</v>
      </c>
      <c r="C5" s="1" t="s">
        <v>11</v>
      </c>
      <c r="D5" s="15" t="s">
        <v>65</v>
      </c>
      <c r="E5" s="14">
        <v>5.25</v>
      </c>
      <c r="F5" s="8">
        <v>4.25</v>
      </c>
      <c r="G5" s="8">
        <v>2.25</v>
      </c>
      <c r="H5" s="8">
        <v>3.5</v>
      </c>
      <c r="I5" s="8">
        <v>4.25</v>
      </c>
      <c r="J5" s="8">
        <v>5.75</v>
      </c>
      <c r="K5" s="8">
        <v>4.5</v>
      </c>
      <c r="L5" s="8">
        <v>5.5</v>
      </c>
      <c r="M5" s="8">
        <v>3</v>
      </c>
      <c r="N5" s="8">
        <v>4.75</v>
      </c>
      <c r="O5" s="8">
        <v>3.5</v>
      </c>
      <c r="P5" s="8">
        <v>4.75</v>
      </c>
      <c r="Q5" s="8">
        <v>4</v>
      </c>
      <c r="R5" s="9">
        <f t="shared" si="0"/>
        <v>4.3</v>
      </c>
      <c r="T5" s="50" t="s">
        <v>493</v>
      </c>
      <c r="U5" s="51">
        <f t="shared" si="1"/>
        <v>4.5549999999999997</v>
      </c>
    </row>
    <row r="6" spans="1:27" ht="15" x14ac:dyDescent="0.25">
      <c r="A6" s="1" t="s">
        <v>491</v>
      </c>
      <c r="B6" s="1" t="s">
        <v>130</v>
      </c>
      <c r="C6" s="1" t="s">
        <v>131</v>
      </c>
      <c r="D6" s="15" t="s">
        <v>65</v>
      </c>
      <c r="E6" s="14">
        <v>4.25</v>
      </c>
      <c r="F6" s="8">
        <v>5.5</v>
      </c>
      <c r="G6" s="8">
        <v>5.5</v>
      </c>
      <c r="H6" s="8">
        <v>5.25</v>
      </c>
      <c r="I6" s="8">
        <v>3</v>
      </c>
      <c r="J6" s="8">
        <v>3.5</v>
      </c>
      <c r="K6" s="8"/>
      <c r="L6" s="8">
        <v>5.75</v>
      </c>
      <c r="M6" s="8">
        <v>4.75</v>
      </c>
      <c r="N6" s="8">
        <v>3.5</v>
      </c>
      <c r="O6" s="8">
        <v>5.25</v>
      </c>
      <c r="P6" s="8">
        <v>4.75</v>
      </c>
      <c r="Q6" s="8">
        <v>6</v>
      </c>
      <c r="R6" s="9">
        <f t="shared" si="0"/>
        <v>4.8</v>
      </c>
      <c r="T6" s="50" t="s">
        <v>494</v>
      </c>
      <c r="U6" s="51">
        <f t="shared" si="1"/>
        <v>4.42</v>
      </c>
    </row>
    <row r="7" spans="1:27" ht="15" x14ac:dyDescent="0.25">
      <c r="A7" s="1" t="s">
        <v>491</v>
      </c>
      <c r="B7" t="s">
        <v>385</v>
      </c>
      <c r="C7" s="1" t="s">
        <v>297</v>
      </c>
      <c r="D7" s="15" t="s">
        <v>65</v>
      </c>
      <c r="E7" s="14">
        <v>2.25</v>
      </c>
      <c r="F7" s="8">
        <v>3.75</v>
      </c>
      <c r="G7" s="8">
        <v>5</v>
      </c>
      <c r="H7" s="8">
        <v>5.5</v>
      </c>
      <c r="I7" s="8">
        <v>5.5</v>
      </c>
      <c r="J7" s="8">
        <v>5.75</v>
      </c>
      <c r="K7" s="8">
        <v>5.75</v>
      </c>
      <c r="L7" s="8">
        <v>3.75</v>
      </c>
      <c r="M7" s="8">
        <v>6</v>
      </c>
      <c r="N7" s="8">
        <v>4.5</v>
      </c>
      <c r="O7" s="8">
        <v>5.5</v>
      </c>
      <c r="P7" s="8">
        <v>5</v>
      </c>
      <c r="Q7" s="8">
        <v>4.25</v>
      </c>
      <c r="R7" s="9">
        <f t="shared" si="0"/>
        <v>4.8</v>
      </c>
      <c r="T7" s="50" t="s">
        <v>495</v>
      </c>
      <c r="U7" s="51">
        <f t="shared" si="1"/>
        <v>4.4000000000000004</v>
      </c>
    </row>
    <row r="8" spans="1:27" ht="15" x14ac:dyDescent="0.25">
      <c r="A8" s="1" t="s">
        <v>491</v>
      </c>
      <c r="B8" s="1" t="s">
        <v>136</v>
      </c>
      <c r="C8" s="1" t="s">
        <v>137</v>
      </c>
      <c r="D8" s="15" t="s">
        <v>65</v>
      </c>
      <c r="E8" s="14">
        <v>4.75</v>
      </c>
      <c r="F8" s="8">
        <v>3.75</v>
      </c>
      <c r="G8" s="8">
        <v>2</v>
      </c>
      <c r="H8" s="8">
        <v>4.75</v>
      </c>
      <c r="I8" s="8">
        <v>4.5</v>
      </c>
      <c r="J8" s="8">
        <v>3.75</v>
      </c>
      <c r="K8" s="8">
        <v>4.25</v>
      </c>
      <c r="L8" s="8">
        <v>3.25</v>
      </c>
      <c r="M8" s="8">
        <v>5</v>
      </c>
      <c r="N8" s="8">
        <v>4.5</v>
      </c>
      <c r="O8" s="8">
        <v>4.75</v>
      </c>
      <c r="P8" s="8">
        <v>4.5</v>
      </c>
      <c r="Q8" s="8">
        <v>4.75</v>
      </c>
      <c r="R8" s="9">
        <f t="shared" si="0"/>
        <v>4.2</v>
      </c>
      <c r="T8" s="50" t="s">
        <v>496</v>
      </c>
      <c r="U8" s="51">
        <f t="shared" si="1"/>
        <v>4.4850000000000003</v>
      </c>
    </row>
    <row r="9" spans="1:27" ht="15" x14ac:dyDescent="0.25">
      <c r="A9" s="1" t="s">
        <v>491</v>
      </c>
      <c r="B9" t="s">
        <v>402</v>
      </c>
      <c r="C9" s="1" t="s">
        <v>168</v>
      </c>
      <c r="D9" s="15" t="s">
        <v>65</v>
      </c>
      <c r="E9" s="14">
        <v>3.25</v>
      </c>
      <c r="F9" s="8">
        <v>3.5</v>
      </c>
      <c r="G9" s="8">
        <v>2.25</v>
      </c>
      <c r="H9" s="8">
        <v>4.25</v>
      </c>
      <c r="I9" s="8">
        <v>4.5</v>
      </c>
      <c r="J9" s="8">
        <v>5.75</v>
      </c>
      <c r="K9" s="8">
        <v>3.5</v>
      </c>
      <c r="L9" s="8">
        <v>6</v>
      </c>
      <c r="M9" s="8">
        <v>3.5</v>
      </c>
      <c r="N9" s="8">
        <v>3.75</v>
      </c>
      <c r="O9" s="8">
        <v>4.25</v>
      </c>
      <c r="P9" s="8">
        <v>5.75</v>
      </c>
      <c r="Q9" s="8">
        <v>5.5</v>
      </c>
      <c r="R9" s="9">
        <f t="shared" si="0"/>
        <v>4.3</v>
      </c>
      <c r="T9" s="50" t="s">
        <v>497</v>
      </c>
      <c r="U9" s="51">
        <f t="shared" si="1"/>
        <v>4.5600000000000005</v>
      </c>
    </row>
    <row r="10" spans="1:27" ht="15" x14ac:dyDescent="0.25">
      <c r="A10" s="1" t="s">
        <v>491</v>
      </c>
      <c r="B10" s="1" t="s">
        <v>249</v>
      </c>
      <c r="C10" s="1" t="s">
        <v>250</v>
      </c>
      <c r="D10" s="15" t="s">
        <v>65</v>
      </c>
      <c r="E10" s="14">
        <v>5</v>
      </c>
      <c r="F10" s="8">
        <v>5.25</v>
      </c>
      <c r="G10" s="8">
        <v>4.25</v>
      </c>
      <c r="H10" s="8">
        <v>4</v>
      </c>
      <c r="I10" s="8">
        <v>5.75</v>
      </c>
      <c r="J10" s="8">
        <v>5</v>
      </c>
      <c r="K10" s="8">
        <v>5.75</v>
      </c>
      <c r="L10" s="8">
        <v>4</v>
      </c>
      <c r="M10" s="8">
        <v>5.5</v>
      </c>
      <c r="N10" s="8">
        <v>5.5</v>
      </c>
      <c r="O10" s="8">
        <v>4</v>
      </c>
      <c r="P10" s="8">
        <v>5</v>
      </c>
      <c r="Q10" s="8">
        <v>4.5</v>
      </c>
      <c r="R10" s="9">
        <f t="shared" si="0"/>
        <v>4.9000000000000004</v>
      </c>
      <c r="T10" s="50" t="s">
        <v>498</v>
      </c>
      <c r="U10" s="51">
        <f t="shared" si="1"/>
        <v>4.4449999999999994</v>
      </c>
    </row>
    <row r="11" spans="1:27" ht="15" x14ac:dyDescent="0.25">
      <c r="A11" s="1" t="s">
        <v>491</v>
      </c>
      <c r="B11" t="s">
        <v>425</v>
      </c>
      <c r="C11" s="1" t="s">
        <v>21</v>
      </c>
      <c r="D11" s="15" t="s">
        <v>65</v>
      </c>
      <c r="E11" s="14">
        <v>5.25</v>
      </c>
      <c r="F11" s="8">
        <v>3.25</v>
      </c>
      <c r="G11" s="8">
        <v>5</v>
      </c>
      <c r="H11" s="8">
        <v>4.75</v>
      </c>
      <c r="I11" s="8">
        <v>5</v>
      </c>
      <c r="J11" s="8">
        <v>5.75</v>
      </c>
      <c r="K11" s="8">
        <v>4.25</v>
      </c>
      <c r="L11" s="8">
        <v>3.5</v>
      </c>
      <c r="M11" s="8">
        <v>3.25</v>
      </c>
      <c r="N11" s="8">
        <v>4</v>
      </c>
      <c r="O11" s="8">
        <v>4.75</v>
      </c>
      <c r="P11" s="8">
        <v>5.75</v>
      </c>
      <c r="Q11" s="8">
        <v>5.25</v>
      </c>
      <c r="R11" s="9">
        <f t="shared" si="0"/>
        <v>4.5999999999999996</v>
      </c>
      <c r="T11" s="50" t="s">
        <v>499</v>
      </c>
      <c r="U11" s="51">
        <f t="shared" si="1"/>
        <v>4.49</v>
      </c>
    </row>
    <row r="12" spans="1:27" ht="15" x14ac:dyDescent="0.25">
      <c r="A12" s="1" t="s">
        <v>491</v>
      </c>
      <c r="B12" s="1" t="s">
        <v>290</v>
      </c>
      <c r="C12" s="1" t="s">
        <v>137</v>
      </c>
      <c r="D12" s="15" t="s">
        <v>65</v>
      </c>
      <c r="E12" s="14">
        <v>4.5</v>
      </c>
      <c r="F12" s="8">
        <v>3.25</v>
      </c>
      <c r="G12" s="8">
        <v>4.25</v>
      </c>
      <c r="H12" s="8">
        <v>5.25</v>
      </c>
      <c r="I12" s="8">
        <v>4.75</v>
      </c>
      <c r="J12" s="8">
        <v>5.75</v>
      </c>
      <c r="K12" s="8">
        <v>5.25</v>
      </c>
      <c r="L12" s="8">
        <v>5.75</v>
      </c>
      <c r="M12" s="8">
        <v>3.25</v>
      </c>
      <c r="N12" s="8">
        <v>3.5</v>
      </c>
      <c r="O12" s="8">
        <v>5.25</v>
      </c>
      <c r="P12" s="8">
        <v>4.75</v>
      </c>
      <c r="Q12" s="8">
        <v>5.75</v>
      </c>
      <c r="R12" s="9">
        <f t="shared" si="0"/>
        <v>4.7</v>
      </c>
      <c r="T12" s="50" t="s">
        <v>500</v>
      </c>
      <c r="U12" s="51">
        <f t="shared" si="1"/>
        <v>4.53</v>
      </c>
    </row>
    <row r="13" spans="1:27" ht="15" x14ac:dyDescent="0.25">
      <c r="A13" s="1" t="s">
        <v>491</v>
      </c>
      <c r="B13" t="s">
        <v>447</v>
      </c>
      <c r="C13" s="1" t="s">
        <v>195</v>
      </c>
      <c r="D13" s="15" t="s">
        <v>65</v>
      </c>
      <c r="E13" s="14">
        <v>3.25</v>
      </c>
      <c r="F13" s="8">
        <v>4.5</v>
      </c>
      <c r="G13" s="8">
        <v>4</v>
      </c>
      <c r="H13" s="8">
        <v>4.5</v>
      </c>
      <c r="I13" s="8">
        <v>6</v>
      </c>
      <c r="J13" s="8">
        <v>3.75</v>
      </c>
      <c r="K13" s="8">
        <v>4</v>
      </c>
      <c r="L13" s="8">
        <v>3.75</v>
      </c>
      <c r="M13" s="8">
        <v>5</v>
      </c>
      <c r="N13" s="8">
        <v>3.75</v>
      </c>
      <c r="O13" s="8">
        <v>4.5</v>
      </c>
      <c r="P13" s="8">
        <v>4</v>
      </c>
      <c r="Q13" s="8">
        <v>5</v>
      </c>
      <c r="R13" s="9">
        <f t="shared" si="0"/>
        <v>4.3</v>
      </c>
      <c r="T13" s="50" t="s">
        <v>501</v>
      </c>
      <c r="U13" s="51">
        <f t="shared" si="1"/>
        <v>4.5</v>
      </c>
    </row>
    <row r="14" spans="1:27" ht="15" x14ac:dyDescent="0.25">
      <c r="A14" s="1" t="s">
        <v>491</v>
      </c>
      <c r="B14" s="1" t="s">
        <v>490</v>
      </c>
      <c r="C14" s="1" t="s">
        <v>87</v>
      </c>
      <c r="D14" s="15" t="s">
        <v>65</v>
      </c>
      <c r="E14" s="14">
        <v>2</v>
      </c>
      <c r="F14" s="8">
        <v>5.25</v>
      </c>
      <c r="G14" s="8">
        <v>5</v>
      </c>
      <c r="H14" s="8">
        <v>4</v>
      </c>
      <c r="I14" s="8">
        <v>3.25</v>
      </c>
      <c r="J14" s="8">
        <v>3.25</v>
      </c>
      <c r="K14" s="8">
        <v>2</v>
      </c>
      <c r="L14" s="8">
        <v>5.5</v>
      </c>
      <c r="M14" s="8">
        <v>5.5</v>
      </c>
      <c r="N14" s="8">
        <v>3.75</v>
      </c>
      <c r="O14" s="8">
        <v>4</v>
      </c>
      <c r="P14" s="8">
        <v>4.25</v>
      </c>
      <c r="Q14" s="8">
        <v>2</v>
      </c>
      <c r="R14" s="9">
        <f t="shared" si="0"/>
        <v>3.8</v>
      </c>
      <c r="T14" s="50" t="s">
        <v>502</v>
      </c>
      <c r="U14" s="51">
        <f t="shared" si="1"/>
        <v>4.5600000000000005</v>
      </c>
    </row>
    <row r="15" spans="1:27" ht="15" x14ac:dyDescent="0.25">
      <c r="A15" s="1" t="s">
        <v>491</v>
      </c>
      <c r="B15" s="1" t="s">
        <v>318</v>
      </c>
      <c r="C15" s="1" t="s">
        <v>319</v>
      </c>
      <c r="D15" s="15" t="s">
        <v>65</v>
      </c>
      <c r="E15" s="14">
        <v>2</v>
      </c>
      <c r="F15" s="8">
        <v>5.25</v>
      </c>
      <c r="G15" s="8">
        <v>5</v>
      </c>
      <c r="H15" s="8">
        <v>4</v>
      </c>
      <c r="I15" s="8">
        <v>3.25</v>
      </c>
      <c r="J15" s="8">
        <v>3.25</v>
      </c>
      <c r="K15" s="8">
        <v>2</v>
      </c>
      <c r="L15" s="8">
        <v>5.5</v>
      </c>
      <c r="M15" s="8">
        <v>5.5</v>
      </c>
      <c r="N15" s="8">
        <v>3.75</v>
      </c>
      <c r="O15" s="8">
        <v>4</v>
      </c>
      <c r="P15" s="8">
        <v>4.25</v>
      </c>
      <c r="Q15" s="8">
        <v>2</v>
      </c>
      <c r="R15" s="9">
        <f t="shared" si="0"/>
        <v>3.8</v>
      </c>
      <c r="T15" s="50" t="s">
        <v>503</v>
      </c>
      <c r="U15" s="51">
        <f t="shared" si="1"/>
        <v>4.3800000000000008</v>
      </c>
    </row>
    <row r="16" spans="1:27" ht="15" x14ac:dyDescent="0.25">
      <c r="A16" s="17" t="s">
        <v>491</v>
      </c>
      <c r="B16" s="18" t="s">
        <v>66</v>
      </c>
      <c r="C16" s="18" t="s">
        <v>465</v>
      </c>
      <c r="D16" s="48" t="s">
        <v>64</v>
      </c>
      <c r="E16" s="21">
        <v>6</v>
      </c>
      <c r="F16" s="12">
        <v>4.75</v>
      </c>
      <c r="G16" s="12">
        <v>5.75</v>
      </c>
      <c r="H16" s="12">
        <v>4.25</v>
      </c>
      <c r="I16" s="12">
        <v>3.5</v>
      </c>
      <c r="J16" s="12">
        <v>4.5</v>
      </c>
      <c r="K16" s="12">
        <v>3.5</v>
      </c>
      <c r="L16" s="12">
        <v>6</v>
      </c>
      <c r="M16" s="12">
        <v>4.75</v>
      </c>
      <c r="N16" s="12">
        <v>4.75</v>
      </c>
      <c r="O16" s="12">
        <v>4.25</v>
      </c>
      <c r="P16" s="12">
        <v>4.25</v>
      </c>
      <c r="Q16" s="12">
        <v>4</v>
      </c>
      <c r="R16" s="11">
        <f t="shared" si="0"/>
        <v>4.5999999999999996</v>
      </c>
      <c r="T16" s="50" t="s">
        <v>504</v>
      </c>
      <c r="U16" s="51">
        <f t="shared" si="1"/>
        <v>4.5500000000000007</v>
      </c>
    </row>
    <row r="17" spans="1:21" ht="15" x14ac:dyDescent="0.25">
      <c r="A17" s="17" t="s">
        <v>491</v>
      </c>
      <c r="B17" s="18" t="s">
        <v>66</v>
      </c>
      <c r="C17" s="18" t="s">
        <v>67</v>
      </c>
      <c r="D17" s="48" t="s">
        <v>64</v>
      </c>
      <c r="E17" s="21">
        <v>6</v>
      </c>
      <c r="F17" s="12">
        <v>4</v>
      </c>
      <c r="G17" s="12">
        <v>5.25</v>
      </c>
      <c r="H17" s="12">
        <v>4</v>
      </c>
      <c r="I17" s="12">
        <v>5</v>
      </c>
      <c r="J17" s="12">
        <v>6</v>
      </c>
      <c r="K17" s="12">
        <v>5</v>
      </c>
      <c r="L17" s="12">
        <v>5</v>
      </c>
      <c r="M17" s="12">
        <v>5</v>
      </c>
      <c r="N17" s="12">
        <v>5</v>
      </c>
      <c r="O17" s="12">
        <v>4</v>
      </c>
      <c r="P17" s="12">
        <v>5.75</v>
      </c>
      <c r="Q17" s="12">
        <v>4.75</v>
      </c>
      <c r="R17" s="11">
        <f t="shared" si="0"/>
        <v>5</v>
      </c>
      <c r="T17" s="50" t="s">
        <v>505</v>
      </c>
      <c r="U17" s="51">
        <f t="shared" si="1"/>
        <v>4.5421052631578958</v>
      </c>
    </row>
    <row r="18" spans="1:21" ht="15" x14ac:dyDescent="0.25">
      <c r="A18" s="17" t="s">
        <v>491</v>
      </c>
      <c r="B18" s="18" t="s">
        <v>84</v>
      </c>
      <c r="C18" s="18" t="s">
        <v>474</v>
      </c>
      <c r="D18" s="48" t="s">
        <v>64</v>
      </c>
      <c r="E18" s="21">
        <v>3.5</v>
      </c>
      <c r="F18" s="12">
        <v>5</v>
      </c>
      <c r="G18" s="12">
        <v>2.5</v>
      </c>
      <c r="H18" s="12">
        <v>4.25</v>
      </c>
      <c r="I18" s="12">
        <v>4</v>
      </c>
      <c r="J18" s="12">
        <v>4.5</v>
      </c>
      <c r="K18" s="12">
        <v>4.5</v>
      </c>
      <c r="L18" s="12">
        <v>4.5</v>
      </c>
      <c r="M18" s="12">
        <v>3</v>
      </c>
      <c r="N18" s="12">
        <v>5.25</v>
      </c>
      <c r="O18" s="12">
        <v>4.25</v>
      </c>
      <c r="P18" s="12">
        <v>6</v>
      </c>
      <c r="Q18" s="12">
        <v>6</v>
      </c>
      <c r="R18" s="11">
        <f t="shared" si="0"/>
        <v>4.4000000000000004</v>
      </c>
      <c r="T18" s="50" t="s">
        <v>506</v>
      </c>
      <c r="U18" s="51">
        <f t="shared" si="1"/>
        <v>4.3736842105263154</v>
      </c>
    </row>
    <row r="19" spans="1:21" ht="15" x14ac:dyDescent="0.25">
      <c r="A19" s="17" t="s">
        <v>491</v>
      </c>
      <c r="B19" s="18" t="s">
        <v>112</v>
      </c>
      <c r="C19" s="18" t="s">
        <v>113</v>
      </c>
      <c r="D19" s="48" t="s">
        <v>64</v>
      </c>
      <c r="E19" s="21">
        <v>5</v>
      </c>
      <c r="F19" s="12">
        <v>4.5</v>
      </c>
      <c r="G19" s="12">
        <v>4</v>
      </c>
      <c r="H19" s="12">
        <v>3.25</v>
      </c>
      <c r="I19" s="12">
        <v>4.75</v>
      </c>
      <c r="J19" s="12">
        <v>6</v>
      </c>
      <c r="K19" s="12">
        <v>5</v>
      </c>
      <c r="L19" s="12">
        <v>3</v>
      </c>
      <c r="M19" s="12">
        <v>3.5</v>
      </c>
      <c r="N19" s="12">
        <v>5.25</v>
      </c>
      <c r="O19" s="12">
        <v>3.25</v>
      </c>
      <c r="P19" s="12">
        <v>4.25</v>
      </c>
      <c r="Q19" s="12">
        <v>4.75</v>
      </c>
      <c r="R19" s="11">
        <f t="shared" si="0"/>
        <v>4.3</v>
      </c>
    </row>
    <row r="20" spans="1:21" ht="15" x14ac:dyDescent="0.25">
      <c r="A20" s="17" t="s">
        <v>491</v>
      </c>
      <c r="B20" s="18" t="s">
        <v>140</v>
      </c>
      <c r="C20" s="18" t="s">
        <v>142</v>
      </c>
      <c r="D20" s="48" t="s">
        <v>64</v>
      </c>
      <c r="E20" s="21">
        <v>4</v>
      </c>
      <c r="F20" s="12">
        <v>5.75</v>
      </c>
      <c r="G20" s="12">
        <v>2</v>
      </c>
      <c r="H20" s="12">
        <v>6</v>
      </c>
      <c r="I20" s="12">
        <v>5</v>
      </c>
      <c r="J20" s="12">
        <v>5</v>
      </c>
      <c r="K20" s="12">
        <v>4.5</v>
      </c>
      <c r="L20" s="12">
        <v>5</v>
      </c>
      <c r="M20" s="12">
        <v>3.25</v>
      </c>
      <c r="N20" s="12">
        <v>4</v>
      </c>
      <c r="O20" s="12">
        <v>6</v>
      </c>
      <c r="P20" s="12">
        <v>5</v>
      </c>
      <c r="Q20" s="12">
        <v>6</v>
      </c>
      <c r="R20" s="11">
        <f t="shared" si="0"/>
        <v>4.7</v>
      </c>
    </row>
    <row r="21" spans="1:21" ht="15" x14ac:dyDescent="0.25">
      <c r="A21" s="17" t="s">
        <v>491</v>
      </c>
      <c r="B21" s="22" t="s">
        <v>419</v>
      </c>
      <c r="C21" s="18" t="s">
        <v>420</v>
      </c>
      <c r="D21" s="48" t="s">
        <v>64</v>
      </c>
      <c r="E21" s="21">
        <v>3.25</v>
      </c>
      <c r="F21" s="12">
        <v>6</v>
      </c>
      <c r="G21" s="12">
        <v>3.5</v>
      </c>
      <c r="H21" s="12">
        <v>5.5</v>
      </c>
      <c r="I21" s="12">
        <v>5.5</v>
      </c>
      <c r="J21" s="12">
        <v>4</v>
      </c>
      <c r="K21" s="12">
        <v>5</v>
      </c>
      <c r="L21" s="12">
        <v>5.5</v>
      </c>
      <c r="M21" s="12">
        <v>6</v>
      </c>
      <c r="N21" s="12">
        <v>4.75</v>
      </c>
      <c r="O21" s="12">
        <v>5.5</v>
      </c>
      <c r="P21" s="12">
        <v>5.75</v>
      </c>
      <c r="Q21" s="12">
        <v>5.25</v>
      </c>
      <c r="R21" s="11">
        <f t="shared" si="0"/>
        <v>5</v>
      </c>
    </row>
    <row r="22" spans="1:21" ht="15" x14ac:dyDescent="0.25">
      <c r="A22" s="17" t="s">
        <v>491</v>
      </c>
      <c r="B22" s="18" t="s">
        <v>265</v>
      </c>
      <c r="C22" s="18" t="s">
        <v>226</v>
      </c>
      <c r="D22" s="48" t="s">
        <v>64</v>
      </c>
      <c r="E22" s="21">
        <v>5.75</v>
      </c>
      <c r="F22" s="12">
        <v>3.75</v>
      </c>
      <c r="G22" s="12">
        <v>5.5</v>
      </c>
      <c r="H22" s="12">
        <v>3.75</v>
      </c>
      <c r="I22" s="12">
        <v>5</v>
      </c>
      <c r="J22" s="12">
        <v>5.5</v>
      </c>
      <c r="K22" s="12">
        <v>3.75</v>
      </c>
      <c r="L22" s="12">
        <v>3.25</v>
      </c>
      <c r="M22" s="12">
        <v>6</v>
      </c>
      <c r="N22" s="12">
        <v>3.75</v>
      </c>
      <c r="O22" s="12">
        <v>3.75</v>
      </c>
      <c r="P22" s="12">
        <v>4.75</v>
      </c>
      <c r="Q22" s="12">
        <v>5.25</v>
      </c>
      <c r="R22" s="11">
        <f t="shared" si="0"/>
        <v>4.5999999999999996</v>
      </c>
    </row>
    <row r="23" spans="1:21" ht="15" x14ac:dyDescent="0.25">
      <c r="A23" s="1" t="s">
        <v>492</v>
      </c>
      <c r="B23" s="1" t="s">
        <v>38</v>
      </c>
      <c r="C23" s="1" t="s">
        <v>13</v>
      </c>
      <c r="D23" s="15" t="s">
        <v>65</v>
      </c>
      <c r="E23" s="14">
        <v>4.5</v>
      </c>
      <c r="F23" s="8">
        <v>5.5</v>
      </c>
      <c r="G23" s="8">
        <v>5.75</v>
      </c>
      <c r="H23" s="8">
        <v>5.25</v>
      </c>
      <c r="I23" s="8">
        <v>5.5</v>
      </c>
      <c r="J23" s="8">
        <v>5.25</v>
      </c>
      <c r="K23" s="8">
        <v>5.75</v>
      </c>
      <c r="L23" s="8">
        <v>4.25</v>
      </c>
      <c r="M23" s="8">
        <v>5.75</v>
      </c>
      <c r="N23" s="8">
        <v>5.75</v>
      </c>
      <c r="O23" s="8">
        <v>5.25</v>
      </c>
      <c r="P23" s="8">
        <v>5</v>
      </c>
      <c r="Q23" s="8">
        <v>5.75</v>
      </c>
      <c r="R23" s="47">
        <f t="shared" si="0"/>
        <v>5.3</v>
      </c>
    </row>
    <row r="24" spans="1:21" ht="15" x14ac:dyDescent="0.25">
      <c r="A24" s="1" t="s">
        <v>492</v>
      </c>
      <c r="B24" s="1" t="s">
        <v>39</v>
      </c>
      <c r="C24" s="1" t="s">
        <v>14</v>
      </c>
      <c r="D24" s="15" t="s">
        <v>65</v>
      </c>
      <c r="E24" s="14">
        <v>5.25</v>
      </c>
      <c r="F24" s="8">
        <v>3.75</v>
      </c>
      <c r="G24" s="8">
        <v>5.5</v>
      </c>
      <c r="H24" s="8">
        <v>3.75</v>
      </c>
      <c r="I24" s="8">
        <v>3.75</v>
      </c>
      <c r="J24" s="8"/>
      <c r="K24" s="8">
        <v>4.5</v>
      </c>
      <c r="L24" s="8">
        <v>3</v>
      </c>
      <c r="M24" s="8">
        <v>2.5</v>
      </c>
      <c r="N24" s="8">
        <v>2.5</v>
      </c>
      <c r="O24" s="8">
        <v>3.75</v>
      </c>
      <c r="P24" s="8">
        <v>5.75</v>
      </c>
      <c r="Q24" s="8">
        <v>4.5</v>
      </c>
      <c r="R24" s="47">
        <f t="shared" si="0"/>
        <v>4</v>
      </c>
    </row>
    <row r="25" spans="1:21" ht="15" x14ac:dyDescent="0.25">
      <c r="A25" s="1" t="s">
        <v>492</v>
      </c>
      <c r="B25" t="s">
        <v>386</v>
      </c>
      <c r="C25" s="1" t="s">
        <v>268</v>
      </c>
      <c r="D25" s="15" t="s">
        <v>65</v>
      </c>
      <c r="E25" s="14">
        <v>2.25</v>
      </c>
      <c r="F25" s="8">
        <v>3.75</v>
      </c>
      <c r="G25" s="8">
        <v>5</v>
      </c>
      <c r="H25" s="8">
        <v>5.5</v>
      </c>
      <c r="I25" s="8">
        <v>5.5</v>
      </c>
      <c r="J25" s="8">
        <v>5.75</v>
      </c>
      <c r="K25" s="8">
        <v>5.75</v>
      </c>
      <c r="L25" s="8">
        <v>3.75</v>
      </c>
      <c r="M25" s="8">
        <v>4.5</v>
      </c>
      <c r="N25" s="8">
        <v>4.5</v>
      </c>
      <c r="O25" s="8">
        <v>5.5</v>
      </c>
      <c r="P25" s="8">
        <v>5</v>
      </c>
      <c r="Q25" s="8">
        <v>4.25</v>
      </c>
      <c r="R25" s="47">
        <f t="shared" si="0"/>
        <v>4.7</v>
      </c>
    </row>
    <row r="26" spans="1:21" ht="15" x14ac:dyDescent="0.25">
      <c r="A26" s="1" t="s">
        <v>492</v>
      </c>
      <c r="B26" t="s">
        <v>202</v>
      </c>
      <c r="C26" s="1" t="s">
        <v>360</v>
      </c>
      <c r="D26" s="15" t="s">
        <v>65</v>
      </c>
      <c r="E26" s="14">
        <v>3.5</v>
      </c>
      <c r="F26" s="8">
        <v>3.5</v>
      </c>
      <c r="G26" s="8">
        <v>5.5</v>
      </c>
      <c r="H26" s="8">
        <v>5.5</v>
      </c>
      <c r="I26" s="8">
        <v>4</v>
      </c>
      <c r="J26" s="8">
        <v>3.25</v>
      </c>
      <c r="K26" s="8">
        <v>3.25</v>
      </c>
      <c r="L26" s="8">
        <v>4.75</v>
      </c>
      <c r="M26" s="8">
        <v>4</v>
      </c>
      <c r="N26" s="8">
        <v>4.5</v>
      </c>
      <c r="O26" s="8">
        <v>5.5</v>
      </c>
      <c r="P26" s="8">
        <v>4.25</v>
      </c>
      <c r="Q26" s="8">
        <v>5.5</v>
      </c>
      <c r="R26" s="47">
        <f t="shared" si="0"/>
        <v>4.4000000000000004</v>
      </c>
    </row>
    <row r="27" spans="1:21" ht="15" x14ac:dyDescent="0.25">
      <c r="A27" s="1" t="s">
        <v>492</v>
      </c>
      <c r="B27" t="s">
        <v>426</v>
      </c>
      <c r="C27" s="1" t="s">
        <v>193</v>
      </c>
      <c r="D27" s="15" t="s">
        <v>65</v>
      </c>
      <c r="E27" s="14">
        <v>5.25</v>
      </c>
      <c r="F27" s="8">
        <v>3.25</v>
      </c>
      <c r="G27" s="8">
        <v>6</v>
      </c>
      <c r="H27" s="8">
        <v>3.75</v>
      </c>
      <c r="I27" s="8">
        <v>4</v>
      </c>
      <c r="J27" s="8">
        <v>4.25</v>
      </c>
      <c r="K27" s="8">
        <v>3.5</v>
      </c>
      <c r="L27" s="8">
        <v>3.5</v>
      </c>
      <c r="M27" s="8">
        <v>3.75</v>
      </c>
      <c r="N27" s="8">
        <v>5.75</v>
      </c>
      <c r="O27" s="8">
        <v>3.75</v>
      </c>
      <c r="P27" s="8">
        <v>4.25</v>
      </c>
      <c r="Q27" s="8">
        <v>4.25</v>
      </c>
      <c r="R27" s="47">
        <f t="shared" si="0"/>
        <v>4.3</v>
      </c>
    </row>
    <row r="28" spans="1:21" ht="15" x14ac:dyDescent="0.25">
      <c r="A28" s="1" t="s">
        <v>492</v>
      </c>
      <c r="B28" t="s">
        <v>448</v>
      </c>
      <c r="C28" s="1" t="s">
        <v>406</v>
      </c>
      <c r="D28" s="15" t="s">
        <v>65</v>
      </c>
      <c r="E28" s="14">
        <v>3.25</v>
      </c>
      <c r="F28" s="8">
        <v>5.75</v>
      </c>
      <c r="G28" s="8">
        <v>3</v>
      </c>
      <c r="H28" s="8">
        <v>5.75</v>
      </c>
      <c r="I28" s="8">
        <v>5.5</v>
      </c>
      <c r="J28" s="8">
        <v>4.75</v>
      </c>
      <c r="K28" s="8">
        <v>3.25</v>
      </c>
      <c r="L28" s="8">
        <v>3.25</v>
      </c>
      <c r="M28" s="8">
        <v>4</v>
      </c>
      <c r="N28" s="8">
        <v>4</v>
      </c>
      <c r="O28" s="8">
        <v>5.75</v>
      </c>
      <c r="P28" s="8">
        <v>5.5</v>
      </c>
      <c r="Q28" s="8">
        <v>5</v>
      </c>
      <c r="R28" s="47">
        <f t="shared" si="0"/>
        <v>4.5</v>
      </c>
    </row>
    <row r="29" spans="1:21" ht="15" x14ac:dyDescent="0.25">
      <c r="A29" s="1" t="s">
        <v>492</v>
      </c>
      <c r="B29" s="1" t="s">
        <v>62</v>
      </c>
      <c r="C29" s="1" t="s">
        <v>35</v>
      </c>
      <c r="D29" s="15" t="s">
        <v>65</v>
      </c>
      <c r="E29" s="14">
        <v>5.75</v>
      </c>
      <c r="F29" s="8">
        <v>4.5</v>
      </c>
      <c r="G29" s="8">
        <v>2.5</v>
      </c>
      <c r="H29" s="8">
        <v>4.5</v>
      </c>
      <c r="I29" s="8">
        <v>3.25</v>
      </c>
      <c r="J29" s="8">
        <v>2.75</v>
      </c>
      <c r="K29" s="8">
        <v>2.75</v>
      </c>
      <c r="L29" s="8">
        <v>5.25</v>
      </c>
      <c r="M29" s="8">
        <v>6</v>
      </c>
      <c r="N29" s="8">
        <v>5.5</v>
      </c>
      <c r="O29" s="8">
        <v>5.25</v>
      </c>
      <c r="P29" s="8">
        <v>5.75</v>
      </c>
      <c r="Q29" s="8">
        <v>2.75</v>
      </c>
      <c r="R29" s="47">
        <f t="shared" si="0"/>
        <v>4.3</v>
      </c>
    </row>
    <row r="30" spans="1:21" ht="15" x14ac:dyDescent="0.25">
      <c r="A30" s="1" t="s">
        <v>492</v>
      </c>
      <c r="B30" s="1" t="s">
        <v>327</v>
      </c>
      <c r="C30" s="1" t="s">
        <v>328</v>
      </c>
      <c r="D30" s="15" t="s">
        <v>65</v>
      </c>
      <c r="E30" s="14">
        <v>2.25</v>
      </c>
      <c r="F30" s="8">
        <v>5.75</v>
      </c>
      <c r="G30" s="8">
        <v>3.25</v>
      </c>
      <c r="H30" s="8">
        <v>4</v>
      </c>
      <c r="I30" s="8">
        <v>4</v>
      </c>
      <c r="J30" s="8">
        <v>4.5</v>
      </c>
      <c r="K30" s="8">
        <v>4</v>
      </c>
      <c r="L30" s="8">
        <v>4.5</v>
      </c>
      <c r="M30" s="8">
        <v>3.75</v>
      </c>
      <c r="N30" s="8">
        <v>5</v>
      </c>
      <c r="O30" s="8">
        <v>4</v>
      </c>
      <c r="P30" s="8">
        <v>5.25</v>
      </c>
      <c r="Q30" s="8">
        <v>5.5</v>
      </c>
      <c r="R30" s="47">
        <f t="shared" si="0"/>
        <v>4.3</v>
      </c>
    </row>
    <row r="31" spans="1:21" ht="15" x14ac:dyDescent="0.25">
      <c r="A31" s="1" t="s">
        <v>492</v>
      </c>
      <c r="B31" s="1" t="s">
        <v>338</v>
      </c>
      <c r="C31" s="1" t="s">
        <v>27</v>
      </c>
      <c r="D31" s="15" t="s">
        <v>65</v>
      </c>
      <c r="E31" s="14">
        <v>4</v>
      </c>
      <c r="F31" s="8">
        <v>5.75</v>
      </c>
      <c r="G31" s="8">
        <v>2</v>
      </c>
      <c r="H31" s="8">
        <v>3.75</v>
      </c>
      <c r="I31" s="8">
        <v>4.25</v>
      </c>
      <c r="J31" s="8">
        <v>4.75</v>
      </c>
      <c r="K31" s="8">
        <v>3.25</v>
      </c>
      <c r="L31" s="8">
        <v>5</v>
      </c>
      <c r="M31" s="8">
        <v>4.5</v>
      </c>
      <c r="N31" s="8">
        <v>4.75</v>
      </c>
      <c r="O31" s="8">
        <v>3.75</v>
      </c>
      <c r="P31" s="8">
        <v>5.5</v>
      </c>
      <c r="Q31" s="8">
        <v>4</v>
      </c>
      <c r="R31" s="47">
        <f t="shared" si="0"/>
        <v>4.3</v>
      </c>
    </row>
    <row r="32" spans="1:21" ht="15" x14ac:dyDescent="0.25">
      <c r="A32" s="17" t="s">
        <v>492</v>
      </c>
      <c r="B32" s="18" t="s">
        <v>66</v>
      </c>
      <c r="C32" s="18" t="s">
        <v>466</v>
      </c>
      <c r="D32" s="48" t="s">
        <v>64</v>
      </c>
      <c r="E32" s="21">
        <v>6</v>
      </c>
      <c r="F32" s="12">
        <v>4.75</v>
      </c>
      <c r="G32" s="12">
        <v>5</v>
      </c>
      <c r="H32" s="12">
        <v>5.5</v>
      </c>
      <c r="I32" s="12">
        <v>4</v>
      </c>
      <c r="J32" s="12">
        <v>5.5</v>
      </c>
      <c r="K32" s="12">
        <v>4.25</v>
      </c>
      <c r="L32" s="12">
        <v>5</v>
      </c>
      <c r="M32" s="12">
        <v>4</v>
      </c>
      <c r="N32" s="12">
        <v>5</v>
      </c>
      <c r="O32" s="12">
        <v>5.5</v>
      </c>
      <c r="P32" s="12">
        <v>5.5</v>
      </c>
      <c r="Q32" s="12">
        <v>5.25</v>
      </c>
      <c r="R32" s="46">
        <f t="shared" si="0"/>
        <v>5</v>
      </c>
    </row>
    <row r="33" spans="1:18" ht="15" x14ac:dyDescent="0.25">
      <c r="A33" s="17" t="s">
        <v>492</v>
      </c>
      <c r="B33" s="18" t="s">
        <v>79</v>
      </c>
      <c r="C33" s="18" t="s">
        <v>80</v>
      </c>
      <c r="D33" s="48" t="s">
        <v>64</v>
      </c>
      <c r="E33" s="21">
        <v>5.5</v>
      </c>
      <c r="F33" s="12">
        <v>4</v>
      </c>
      <c r="G33" s="12">
        <v>5</v>
      </c>
      <c r="H33" s="12">
        <v>5.5</v>
      </c>
      <c r="I33" s="12">
        <v>6</v>
      </c>
      <c r="J33" s="12">
        <v>3.5</v>
      </c>
      <c r="K33" s="12">
        <v>4.75</v>
      </c>
      <c r="L33" s="12">
        <v>5.75</v>
      </c>
      <c r="M33" s="12">
        <v>5.5</v>
      </c>
      <c r="N33" s="12">
        <v>3.5</v>
      </c>
      <c r="O33" s="12">
        <v>5.5</v>
      </c>
      <c r="P33" s="12">
        <v>5</v>
      </c>
      <c r="Q33" s="12">
        <v>5</v>
      </c>
      <c r="R33" s="46">
        <f t="shared" si="0"/>
        <v>5</v>
      </c>
    </row>
    <row r="34" spans="1:18" ht="15" x14ac:dyDescent="0.25">
      <c r="A34" s="17" t="s">
        <v>492</v>
      </c>
      <c r="B34" s="18" t="s">
        <v>84</v>
      </c>
      <c r="C34" s="18" t="s">
        <v>76</v>
      </c>
      <c r="D34" s="48" t="s">
        <v>64</v>
      </c>
      <c r="E34" s="21">
        <v>3.5</v>
      </c>
      <c r="F34" s="12">
        <v>4.25</v>
      </c>
      <c r="G34" s="12">
        <v>5.25</v>
      </c>
      <c r="H34" s="12">
        <v>4.25</v>
      </c>
      <c r="I34" s="12">
        <v>3.75</v>
      </c>
      <c r="J34" s="12">
        <v>3.25</v>
      </c>
      <c r="K34" s="12">
        <v>3.25</v>
      </c>
      <c r="L34" s="12">
        <v>4.5</v>
      </c>
      <c r="M34" s="12">
        <v>4.75</v>
      </c>
      <c r="N34" s="12">
        <v>5.75</v>
      </c>
      <c r="O34" s="12">
        <v>4.25</v>
      </c>
      <c r="P34" s="12">
        <v>4.25</v>
      </c>
      <c r="Q34" s="12">
        <v>5.25</v>
      </c>
      <c r="R34" s="46">
        <f t="shared" si="0"/>
        <v>4.3</v>
      </c>
    </row>
    <row r="35" spans="1:18" ht="15" x14ac:dyDescent="0.25">
      <c r="A35" s="17" t="s">
        <v>492</v>
      </c>
      <c r="B35" s="18" t="s">
        <v>89</v>
      </c>
      <c r="C35" s="18" t="s">
        <v>92</v>
      </c>
      <c r="D35" s="48" t="s">
        <v>64</v>
      </c>
      <c r="E35" s="21">
        <v>3.5</v>
      </c>
      <c r="F35" s="12">
        <v>5</v>
      </c>
      <c r="G35" s="12">
        <v>3</v>
      </c>
      <c r="H35" s="12">
        <v>5.75</v>
      </c>
      <c r="I35" s="12">
        <v>4.5</v>
      </c>
      <c r="J35" s="12">
        <v>4.5</v>
      </c>
      <c r="K35" s="12">
        <v>5.5</v>
      </c>
      <c r="L35" s="12">
        <v>5.5</v>
      </c>
      <c r="M35" s="12">
        <v>4</v>
      </c>
      <c r="N35" s="12">
        <v>3.75</v>
      </c>
      <c r="O35" s="12">
        <v>5.75</v>
      </c>
      <c r="P35" s="12">
        <v>5.25</v>
      </c>
      <c r="Q35" s="12">
        <v>4.5</v>
      </c>
      <c r="R35" s="46">
        <f t="shared" si="0"/>
        <v>4.7</v>
      </c>
    </row>
    <row r="36" spans="1:18" ht="15" x14ac:dyDescent="0.25">
      <c r="A36" s="17" t="s">
        <v>492</v>
      </c>
      <c r="B36" s="18" t="s">
        <v>114</v>
      </c>
      <c r="C36" s="18" t="s">
        <v>115</v>
      </c>
      <c r="D36" s="48" t="s">
        <v>64</v>
      </c>
      <c r="E36" s="21">
        <v>5.25</v>
      </c>
      <c r="F36" s="12">
        <v>4.5</v>
      </c>
      <c r="G36" s="12">
        <v>2.5</v>
      </c>
      <c r="H36" s="12">
        <v>5.5</v>
      </c>
      <c r="I36" s="12">
        <v>5.5</v>
      </c>
      <c r="J36" s="12">
        <v>4.5</v>
      </c>
      <c r="K36" s="12">
        <v>3.75</v>
      </c>
      <c r="L36" s="12">
        <v>3.25</v>
      </c>
      <c r="M36" s="12">
        <v>3.25</v>
      </c>
      <c r="N36" s="12">
        <v>3.75</v>
      </c>
      <c r="O36" s="12">
        <v>5.5</v>
      </c>
      <c r="P36" s="12">
        <v>4.5</v>
      </c>
      <c r="Q36" s="12">
        <v>4.25</v>
      </c>
      <c r="R36" s="46">
        <f t="shared" si="0"/>
        <v>4.3</v>
      </c>
    </row>
    <row r="37" spans="1:18" ht="15" x14ac:dyDescent="0.25">
      <c r="A37" s="17" t="s">
        <v>492</v>
      </c>
      <c r="B37" s="18" t="s">
        <v>49</v>
      </c>
      <c r="C37" s="18" t="s">
        <v>20</v>
      </c>
      <c r="D37" s="48" t="s">
        <v>64</v>
      </c>
      <c r="E37" s="21">
        <v>5.25</v>
      </c>
      <c r="F37" s="12">
        <v>4.25</v>
      </c>
      <c r="G37" s="12">
        <v>5.25</v>
      </c>
      <c r="H37" s="12">
        <v>2.5</v>
      </c>
      <c r="I37" s="12">
        <v>4.5</v>
      </c>
      <c r="J37" s="12">
        <v>4.5</v>
      </c>
      <c r="K37" s="12">
        <v>3.25</v>
      </c>
      <c r="L37" s="12">
        <v>5.75</v>
      </c>
      <c r="M37" s="12">
        <v>4.75</v>
      </c>
      <c r="N37" s="12">
        <v>4.75</v>
      </c>
      <c r="O37" s="12">
        <v>3.75</v>
      </c>
      <c r="P37" s="12">
        <v>4</v>
      </c>
      <c r="Q37" s="12">
        <v>3.75</v>
      </c>
      <c r="R37" s="46">
        <f t="shared" si="0"/>
        <v>4.3</v>
      </c>
    </row>
    <row r="38" spans="1:18" ht="15" x14ac:dyDescent="0.25">
      <c r="A38" s="17" t="s">
        <v>492</v>
      </c>
      <c r="B38" s="18" t="s">
        <v>160</v>
      </c>
      <c r="C38" s="18" t="s">
        <v>161</v>
      </c>
      <c r="D38" s="48" t="s">
        <v>64</v>
      </c>
      <c r="E38" s="21">
        <v>2</v>
      </c>
      <c r="F38" s="12">
        <v>6</v>
      </c>
      <c r="G38" s="12">
        <v>3.25</v>
      </c>
      <c r="H38" s="12">
        <v>3.5</v>
      </c>
      <c r="I38" s="12">
        <v>4</v>
      </c>
      <c r="J38" s="12">
        <v>5.25</v>
      </c>
      <c r="K38" s="12">
        <v>3.25</v>
      </c>
      <c r="L38" s="12">
        <v>4.5</v>
      </c>
      <c r="M38" s="12">
        <v>5.25</v>
      </c>
      <c r="N38" s="12">
        <v>5</v>
      </c>
      <c r="O38" s="12">
        <v>3.5</v>
      </c>
      <c r="P38" s="12">
        <v>5</v>
      </c>
      <c r="Q38" s="12">
        <v>4.75</v>
      </c>
      <c r="R38" s="46">
        <f t="shared" si="0"/>
        <v>4.3</v>
      </c>
    </row>
    <row r="39" spans="1:18" ht="15" x14ac:dyDescent="0.25">
      <c r="A39" s="17" t="s">
        <v>492</v>
      </c>
      <c r="B39" s="18" t="s">
        <v>189</v>
      </c>
      <c r="C39" s="18" t="s">
        <v>190</v>
      </c>
      <c r="D39" s="48" t="s">
        <v>64</v>
      </c>
      <c r="E39" s="21">
        <v>2</v>
      </c>
      <c r="F39" s="12">
        <v>4.5</v>
      </c>
      <c r="G39" s="12">
        <v>6</v>
      </c>
      <c r="H39" s="12">
        <v>3.75</v>
      </c>
      <c r="I39" s="12">
        <v>4.25</v>
      </c>
      <c r="J39" s="12">
        <v>5.5</v>
      </c>
      <c r="K39" s="12">
        <v>4.5</v>
      </c>
      <c r="L39" s="12">
        <v>5</v>
      </c>
      <c r="M39" s="12">
        <v>3.5</v>
      </c>
      <c r="N39" s="12">
        <v>5.25</v>
      </c>
      <c r="O39" s="12">
        <v>3.75</v>
      </c>
      <c r="P39" s="12">
        <v>5.75</v>
      </c>
      <c r="Q39" s="12">
        <v>5.25</v>
      </c>
      <c r="R39" s="46">
        <f t="shared" si="0"/>
        <v>4.5</v>
      </c>
    </row>
    <row r="40" spans="1:18" ht="15" x14ac:dyDescent="0.25">
      <c r="A40" s="17" t="s">
        <v>492</v>
      </c>
      <c r="B40" s="18" t="s">
        <v>199</v>
      </c>
      <c r="C40" s="18" t="s">
        <v>92</v>
      </c>
      <c r="D40" s="48" t="s">
        <v>64</v>
      </c>
      <c r="E40" s="21">
        <v>4</v>
      </c>
      <c r="F40" s="12">
        <v>4</v>
      </c>
      <c r="G40" s="12">
        <v>4.25</v>
      </c>
      <c r="H40" s="12">
        <v>4.75</v>
      </c>
      <c r="I40" s="12">
        <v>5.75</v>
      </c>
      <c r="J40" s="12">
        <v>4.75</v>
      </c>
      <c r="K40" s="12">
        <v>4.25</v>
      </c>
      <c r="L40" s="12">
        <v>3.25</v>
      </c>
      <c r="M40" s="12">
        <v>5.25</v>
      </c>
      <c r="N40" s="12">
        <v>5.25</v>
      </c>
      <c r="O40" s="12">
        <v>4.75</v>
      </c>
      <c r="P40" s="12">
        <v>3.75</v>
      </c>
      <c r="Q40" s="12">
        <v>5.25</v>
      </c>
      <c r="R40" s="46">
        <f t="shared" si="0"/>
        <v>4.5999999999999996</v>
      </c>
    </row>
    <row r="41" spans="1:18" ht="15" x14ac:dyDescent="0.25">
      <c r="A41" s="17" t="s">
        <v>492</v>
      </c>
      <c r="B41" s="18" t="s">
        <v>253</v>
      </c>
      <c r="C41" s="18" t="s">
        <v>254</v>
      </c>
      <c r="D41" s="48" t="s">
        <v>64</v>
      </c>
      <c r="E41" s="21">
        <v>5.25</v>
      </c>
      <c r="F41" s="12">
        <v>5.25</v>
      </c>
      <c r="G41" s="12">
        <v>2.25</v>
      </c>
      <c r="H41" s="12">
        <v>5.75</v>
      </c>
      <c r="I41" s="12">
        <v>5.25</v>
      </c>
      <c r="J41" s="12">
        <v>4.25</v>
      </c>
      <c r="K41" s="12">
        <v>3.5</v>
      </c>
      <c r="L41" s="12">
        <v>5.5</v>
      </c>
      <c r="M41" s="12">
        <v>3.5</v>
      </c>
      <c r="N41" s="12">
        <v>5</v>
      </c>
      <c r="O41" s="12">
        <v>5.75</v>
      </c>
      <c r="P41" s="12">
        <v>5.5</v>
      </c>
      <c r="Q41" s="12">
        <v>4.5</v>
      </c>
      <c r="R41" s="46">
        <f t="shared" si="0"/>
        <v>4.7</v>
      </c>
    </row>
    <row r="42" spans="1:18" ht="15" x14ac:dyDescent="0.25">
      <c r="A42" s="17" t="s">
        <v>492</v>
      </c>
      <c r="B42" s="18" t="s">
        <v>297</v>
      </c>
      <c r="C42" s="18" t="s">
        <v>298</v>
      </c>
      <c r="D42" s="48" t="s">
        <v>64</v>
      </c>
      <c r="E42" s="21">
        <v>4.75</v>
      </c>
      <c r="F42" s="12">
        <v>3.25</v>
      </c>
      <c r="G42" s="12">
        <v>4</v>
      </c>
      <c r="H42" s="12">
        <v>4</v>
      </c>
      <c r="I42" s="12">
        <v>4.5</v>
      </c>
      <c r="J42" s="12">
        <v>3.25</v>
      </c>
      <c r="K42" s="12">
        <v>3.25</v>
      </c>
      <c r="L42" s="12">
        <v>3.25</v>
      </c>
      <c r="M42" s="12">
        <v>5</v>
      </c>
      <c r="N42" s="12">
        <v>4</v>
      </c>
      <c r="O42" s="12">
        <v>4</v>
      </c>
      <c r="P42" s="12">
        <v>4</v>
      </c>
      <c r="Q42" s="12">
        <v>5.5</v>
      </c>
      <c r="R42" s="46">
        <f t="shared" si="0"/>
        <v>4.0999999999999996</v>
      </c>
    </row>
    <row r="43" spans="1:18" ht="15" x14ac:dyDescent="0.25">
      <c r="A43" s="1" t="s">
        <v>493</v>
      </c>
      <c r="B43" s="1" t="s">
        <v>46</v>
      </c>
      <c r="C43" s="1" t="s">
        <v>21</v>
      </c>
      <c r="D43" s="15" t="s">
        <v>65</v>
      </c>
      <c r="E43" s="14">
        <v>4.5</v>
      </c>
      <c r="F43" s="8">
        <v>5.75</v>
      </c>
      <c r="G43" s="8">
        <v>5.75</v>
      </c>
      <c r="H43" s="8">
        <v>5.75</v>
      </c>
      <c r="I43" s="8">
        <v>3.75</v>
      </c>
      <c r="J43" s="8">
        <v>5.5</v>
      </c>
      <c r="K43" s="8">
        <v>6</v>
      </c>
      <c r="L43" s="8">
        <v>4.5</v>
      </c>
      <c r="M43" s="8">
        <v>4.5</v>
      </c>
      <c r="N43" s="8">
        <v>3.5</v>
      </c>
      <c r="O43" s="8">
        <v>3.25</v>
      </c>
      <c r="P43" s="8">
        <v>5.75</v>
      </c>
      <c r="Q43" s="8">
        <v>4.5</v>
      </c>
      <c r="R43" s="47">
        <f t="shared" si="0"/>
        <v>4.8</v>
      </c>
    </row>
    <row r="44" spans="1:18" ht="15" x14ac:dyDescent="0.25">
      <c r="A44" s="1" t="s">
        <v>493</v>
      </c>
      <c r="B44" t="s">
        <v>387</v>
      </c>
      <c r="C44" s="1" t="s">
        <v>268</v>
      </c>
      <c r="D44" s="15" t="s">
        <v>65</v>
      </c>
      <c r="E44" s="14">
        <v>2.25</v>
      </c>
      <c r="F44" s="8">
        <v>3.75</v>
      </c>
      <c r="G44" s="8">
        <v>5</v>
      </c>
      <c r="H44" s="8">
        <v>5.5</v>
      </c>
      <c r="I44" s="8">
        <v>5.5</v>
      </c>
      <c r="J44" s="8">
        <v>5.75</v>
      </c>
      <c r="K44" s="8">
        <v>5.75</v>
      </c>
      <c r="L44" s="8">
        <v>3.75</v>
      </c>
      <c r="M44" s="8"/>
      <c r="N44" s="8">
        <v>4.5</v>
      </c>
      <c r="O44" s="8">
        <v>5.5</v>
      </c>
      <c r="P44" s="8">
        <v>5</v>
      </c>
      <c r="Q44" s="8">
        <v>4.25</v>
      </c>
      <c r="R44" s="47">
        <f t="shared" si="0"/>
        <v>4.7</v>
      </c>
    </row>
    <row r="45" spans="1:18" ht="15" x14ac:dyDescent="0.25">
      <c r="A45" s="1" t="s">
        <v>493</v>
      </c>
      <c r="B45" s="1" t="s">
        <v>145</v>
      </c>
      <c r="C45" s="1" t="s">
        <v>146</v>
      </c>
      <c r="D45" s="15" t="s">
        <v>65</v>
      </c>
      <c r="E45" s="14">
        <v>5.25</v>
      </c>
      <c r="F45" s="8">
        <v>3.75</v>
      </c>
      <c r="G45" s="8">
        <v>2.75</v>
      </c>
      <c r="H45" s="8">
        <v>4</v>
      </c>
      <c r="I45" s="8">
        <v>3.25</v>
      </c>
      <c r="J45" s="8">
        <v>4</v>
      </c>
      <c r="K45" s="8">
        <v>4.75</v>
      </c>
      <c r="L45" s="8">
        <v>4.75</v>
      </c>
      <c r="M45" s="8">
        <v>5.25</v>
      </c>
      <c r="N45" s="8">
        <v>3.75</v>
      </c>
      <c r="O45" s="8">
        <v>4</v>
      </c>
      <c r="P45" s="8">
        <v>5.25</v>
      </c>
      <c r="Q45" s="8">
        <v>5.5</v>
      </c>
      <c r="R45" s="47">
        <f t="shared" si="0"/>
        <v>4.3</v>
      </c>
    </row>
    <row r="46" spans="1:18" ht="15" x14ac:dyDescent="0.25">
      <c r="A46" s="1" t="s">
        <v>493</v>
      </c>
      <c r="B46" s="1" t="s">
        <v>174</v>
      </c>
      <c r="C46" s="1" t="s">
        <v>24</v>
      </c>
      <c r="D46" s="15" t="s">
        <v>65</v>
      </c>
      <c r="E46" s="14">
        <v>5.5</v>
      </c>
      <c r="F46" s="8">
        <v>5.25</v>
      </c>
      <c r="G46" s="8">
        <v>5</v>
      </c>
      <c r="H46" s="8">
        <v>5.25</v>
      </c>
      <c r="I46" s="8">
        <v>5</v>
      </c>
      <c r="J46" s="8">
        <v>3.5</v>
      </c>
      <c r="K46" s="8">
        <v>5.5</v>
      </c>
      <c r="L46" s="8">
        <v>3</v>
      </c>
      <c r="M46" s="8">
        <v>3.75</v>
      </c>
      <c r="N46" s="8">
        <v>4</v>
      </c>
      <c r="O46" s="8">
        <v>5.25</v>
      </c>
      <c r="P46" s="8">
        <v>5.5</v>
      </c>
      <c r="Q46" s="8">
        <v>4</v>
      </c>
      <c r="R46" s="47">
        <f t="shared" si="0"/>
        <v>4.7</v>
      </c>
    </row>
    <row r="47" spans="1:18" ht="15" x14ac:dyDescent="0.25">
      <c r="A47" s="1" t="s">
        <v>493</v>
      </c>
      <c r="B47" s="1" t="s">
        <v>203</v>
      </c>
      <c r="C47" s="1" t="s">
        <v>204</v>
      </c>
      <c r="D47" s="15" t="s">
        <v>65</v>
      </c>
      <c r="E47" s="14">
        <v>5.5</v>
      </c>
      <c r="F47" s="8">
        <v>4.25</v>
      </c>
      <c r="G47" s="8">
        <v>3.75</v>
      </c>
      <c r="H47" s="8">
        <v>4.25</v>
      </c>
      <c r="I47" s="8">
        <v>3.5</v>
      </c>
      <c r="J47" s="8">
        <v>6</v>
      </c>
      <c r="K47" s="8">
        <v>3</v>
      </c>
      <c r="L47" s="8">
        <v>5.5</v>
      </c>
      <c r="M47" s="8">
        <v>6</v>
      </c>
      <c r="N47" s="8">
        <v>5.5</v>
      </c>
      <c r="O47" s="8">
        <v>4.25</v>
      </c>
      <c r="P47" s="8">
        <v>5.75</v>
      </c>
      <c r="Q47" s="8">
        <v>5.75</v>
      </c>
      <c r="R47" s="47">
        <f t="shared" si="0"/>
        <v>4.8</v>
      </c>
    </row>
    <row r="48" spans="1:18" ht="15" x14ac:dyDescent="0.25">
      <c r="A48" s="1" t="s">
        <v>493</v>
      </c>
      <c r="B48" t="s">
        <v>403</v>
      </c>
      <c r="C48" s="1" t="s">
        <v>220</v>
      </c>
      <c r="D48" s="15" t="s">
        <v>65</v>
      </c>
      <c r="E48" s="14">
        <v>3.5</v>
      </c>
      <c r="F48" s="8">
        <v>3.5</v>
      </c>
      <c r="G48" s="8">
        <v>2.75</v>
      </c>
      <c r="H48" s="8">
        <v>3</v>
      </c>
      <c r="I48" s="8">
        <v>4.75</v>
      </c>
      <c r="J48" s="8">
        <v>5.75</v>
      </c>
      <c r="K48" s="8">
        <v>5.75</v>
      </c>
      <c r="L48" s="8">
        <v>4.75</v>
      </c>
      <c r="M48" s="8">
        <v>4.25</v>
      </c>
      <c r="N48" s="8">
        <v>4</v>
      </c>
      <c r="O48" s="8">
        <v>3</v>
      </c>
      <c r="P48" s="8">
        <v>5.75</v>
      </c>
      <c r="Q48" s="8">
        <v>4.75</v>
      </c>
      <c r="R48" s="47">
        <f t="shared" si="0"/>
        <v>4.3</v>
      </c>
    </row>
    <row r="49" spans="1:18" ht="15" x14ac:dyDescent="0.25">
      <c r="A49" s="1" t="s">
        <v>493</v>
      </c>
      <c r="B49" s="1" t="s">
        <v>234</v>
      </c>
      <c r="C49" s="1" t="s">
        <v>31</v>
      </c>
      <c r="D49" s="15" t="s">
        <v>65</v>
      </c>
      <c r="E49" s="14">
        <v>5.5</v>
      </c>
      <c r="F49" s="8">
        <v>4</v>
      </c>
      <c r="G49" s="8">
        <v>5.25</v>
      </c>
      <c r="H49" s="8">
        <v>4.75</v>
      </c>
      <c r="I49" s="8">
        <v>3.5</v>
      </c>
      <c r="J49" s="8">
        <v>5</v>
      </c>
      <c r="K49" s="8">
        <v>3.75</v>
      </c>
      <c r="L49" s="8">
        <v>4.75</v>
      </c>
      <c r="M49" s="8">
        <v>3.75</v>
      </c>
      <c r="N49" s="8">
        <v>6</v>
      </c>
      <c r="O49" s="8">
        <v>4.75</v>
      </c>
      <c r="P49" s="8">
        <v>4</v>
      </c>
      <c r="Q49" s="8">
        <v>4</v>
      </c>
      <c r="R49" s="47">
        <f t="shared" si="0"/>
        <v>4.5</v>
      </c>
    </row>
    <row r="50" spans="1:18" ht="15" x14ac:dyDescent="0.25">
      <c r="A50" s="1" t="s">
        <v>493</v>
      </c>
      <c r="B50" t="s">
        <v>427</v>
      </c>
      <c r="C50" s="1" t="s">
        <v>11</v>
      </c>
      <c r="D50" s="15" t="s">
        <v>65</v>
      </c>
      <c r="E50" s="14">
        <v>5.25</v>
      </c>
      <c r="F50" s="8">
        <v>3.25</v>
      </c>
      <c r="G50" s="8">
        <v>5.25</v>
      </c>
      <c r="H50" s="8">
        <v>3.75</v>
      </c>
      <c r="I50" s="8">
        <v>3.75</v>
      </c>
      <c r="J50" s="8">
        <v>6</v>
      </c>
      <c r="K50" s="8">
        <v>5</v>
      </c>
      <c r="L50" s="8">
        <v>3.5</v>
      </c>
      <c r="M50" s="8">
        <v>5</v>
      </c>
      <c r="N50" s="8">
        <v>5.75</v>
      </c>
      <c r="O50" s="8">
        <v>3.75</v>
      </c>
      <c r="P50" s="8">
        <v>5.25</v>
      </c>
      <c r="Q50" s="8">
        <v>4.5</v>
      </c>
      <c r="R50" s="47">
        <f t="shared" si="0"/>
        <v>4.5999999999999996</v>
      </c>
    </row>
    <row r="51" spans="1:18" ht="15" x14ac:dyDescent="0.25">
      <c r="A51" s="1" t="s">
        <v>493</v>
      </c>
      <c r="B51" t="s">
        <v>449</v>
      </c>
      <c r="C51" s="1" t="s">
        <v>248</v>
      </c>
      <c r="D51" s="15" t="s">
        <v>65</v>
      </c>
      <c r="E51" s="14">
        <v>3.5</v>
      </c>
      <c r="F51" s="8">
        <v>6</v>
      </c>
      <c r="G51" s="8">
        <v>3.25</v>
      </c>
      <c r="H51" s="8">
        <v>6</v>
      </c>
      <c r="I51" s="8">
        <v>5</v>
      </c>
      <c r="J51" s="8">
        <v>2.75</v>
      </c>
      <c r="K51" s="8">
        <v>6</v>
      </c>
      <c r="L51" s="8">
        <v>5</v>
      </c>
      <c r="M51" s="8">
        <v>3.75</v>
      </c>
      <c r="N51" s="8">
        <v>3.25</v>
      </c>
      <c r="O51" s="8">
        <v>5.25</v>
      </c>
      <c r="P51" s="8">
        <v>2.5</v>
      </c>
      <c r="Q51" s="8">
        <v>5</v>
      </c>
      <c r="R51" s="47">
        <f t="shared" si="0"/>
        <v>4.4000000000000004</v>
      </c>
    </row>
    <row r="52" spans="1:18" ht="15" x14ac:dyDescent="0.25">
      <c r="A52" s="1" t="s">
        <v>493</v>
      </c>
      <c r="B52" s="1" t="s">
        <v>320</v>
      </c>
      <c r="C52" s="1" t="s">
        <v>321</v>
      </c>
      <c r="D52" s="15" t="s">
        <v>65</v>
      </c>
      <c r="E52" s="14">
        <v>5.75</v>
      </c>
      <c r="F52" s="8">
        <v>5.5</v>
      </c>
      <c r="G52" s="8">
        <v>4.5</v>
      </c>
      <c r="H52" s="8">
        <v>5.5</v>
      </c>
      <c r="I52" s="8">
        <v>6</v>
      </c>
      <c r="J52" s="8">
        <v>6</v>
      </c>
      <c r="K52" s="8">
        <v>5.75</v>
      </c>
      <c r="L52" s="8">
        <v>5</v>
      </c>
      <c r="M52" s="8">
        <v>2.5</v>
      </c>
      <c r="N52" s="8">
        <v>3</v>
      </c>
      <c r="O52" s="8">
        <v>3</v>
      </c>
      <c r="P52" s="8">
        <v>3</v>
      </c>
      <c r="Q52" s="8">
        <v>5.75</v>
      </c>
      <c r="R52" s="47">
        <f t="shared" si="0"/>
        <v>4.7</v>
      </c>
    </row>
    <row r="53" spans="1:18" ht="15" x14ac:dyDescent="0.25">
      <c r="A53" s="17" t="s">
        <v>493</v>
      </c>
      <c r="B53" s="18" t="s">
        <v>71</v>
      </c>
      <c r="C53" s="18" t="s">
        <v>468</v>
      </c>
      <c r="D53" s="48" t="s">
        <v>64</v>
      </c>
      <c r="E53" s="21">
        <v>6</v>
      </c>
      <c r="F53" s="12">
        <v>4</v>
      </c>
      <c r="G53" s="12">
        <v>2.25</v>
      </c>
      <c r="H53" s="12">
        <v>4.25</v>
      </c>
      <c r="I53" s="12">
        <v>4.5</v>
      </c>
      <c r="J53" s="12">
        <v>5.75</v>
      </c>
      <c r="K53" s="12">
        <v>3.5</v>
      </c>
      <c r="L53" s="12">
        <v>6</v>
      </c>
      <c r="M53" s="12">
        <v>3.5</v>
      </c>
      <c r="N53" s="12">
        <v>3.75</v>
      </c>
      <c r="O53" s="12">
        <v>4.25</v>
      </c>
      <c r="P53" s="12">
        <v>5.75</v>
      </c>
      <c r="Q53" s="12">
        <v>5.5</v>
      </c>
      <c r="R53" s="46">
        <f t="shared" si="0"/>
        <v>4.5</v>
      </c>
    </row>
    <row r="54" spans="1:18" ht="15" x14ac:dyDescent="0.25">
      <c r="A54" s="17" t="s">
        <v>493</v>
      </c>
      <c r="B54" s="18" t="s">
        <v>91</v>
      </c>
      <c r="C54" s="18" t="s">
        <v>476</v>
      </c>
      <c r="D54" s="48" t="s">
        <v>64</v>
      </c>
      <c r="E54" s="21">
        <v>3.5</v>
      </c>
      <c r="F54" s="12">
        <v>4.25</v>
      </c>
      <c r="G54" s="12">
        <v>5.25</v>
      </c>
      <c r="H54" s="12">
        <v>4.25</v>
      </c>
      <c r="I54" s="12"/>
      <c r="J54" s="12">
        <v>5.75</v>
      </c>
      <c r="K54" s="12">
        <v>4</v>
      </c>
      <c r="L54" s="12">
        <v>4</v>
      </c>
      <c r="M54" s="12">
        <v>4</v>
      </c>
      <c r="N54" s="12">
        <v>4</v>
      </c>
      <c r="O54" s="12">
        <v>4.25</v>
      </c>
      <c r="P54" s="12">
        <v>5</v>
      </c>
      <c r="Q54" s="12">
        <v>4.5</v>
      </c>
      <c r="R54" s="46">
        <f t="shared" si="0"/>
        <v>4.4000000000000004</v>
      </c>
    </row>
    <row r="55" spans="1:18" ht="15" x14ac:dyDescent="0.25">
      <c r="A55" s="17" t="s">
        <v>493</v>
      </c>
      <c r="B55" s="18" t="s">
        <v>95</v>
      </c>
      <c r="C55" s="18" t="s">
        <v>181</v>
      </c>
      <c r="D55" s="48" t="s">
        <v>64</v>
      </c>
      <c r="E55" s="21">
        <v>3.5</v>
      </c>
      <c r="F55" s="12">
        <v>5</v>
      </c>
      <c r="G55" s="12">
        <v>4.25</v>
      </c>
      <c r="H55" s="12">
        <v>6</v>
      </c>
      <c r="I55" s="12">
        <v>5</v>
      </c>
      <c r="J55" s="12">
        <v>5.5</v>
      </c>
      <c r="K55" s="12">
        <v>3.5</v>
      </c>
      <c r="L55" s="12">
        <v>5.25</v>
      </c>
      <c r="M55" s="12">
        <v>3.5</v>
      </c>
      <c r="N55" s="12">
        <v>4</v>
      </c>
      <c r="O55" s="12">
        <v>6</v>
      </c>
      <c r="P55" s="12">
        <v>5</v>
      </c>
      <c r="Q55" s="12">
        <v>4.75</v>
      </c>
      <c r="R55" s="46">
        <f t="shared" si="0"/>
        <v>4.7</v>
      </c>
    </row>
    <row r="56" spans="1:18" ht="15" x14ac:dyDescent="0.25">
      <c r="A56" s="17" t="s">
        <v>493</v>
      </c>
      <c r="B56" s="18" t="s">
        <v>45</v>
      </c>
      <c r="C56" s="18" t="s">
        <v>20</v>
      </c>
      <c r="D56" s="48" t="s">
        <v>64</v>
      </c>
      <c r="E56" s="21">
        <v>5.25</v>
      </c>
      <c r="F56" s="12">
        <v>4.5</v>
      </c>
      <c r="G56" s="12">
        <v>4.25</v>
      </c>
      <c r="H56" s="12">
        <v>5.75</v>
      </c>
      <c r="I56" s="12">
        <v>3</v>
      </c>
      <c r="J56" s="12">
        <v>3.25</v>
      </c>
      <c r="K56" s="12">
        <v>5.5</v>
      </c>
      <c r="L56" s="12">
        <v>4.75</v>
      </c>
      <c r="M56" s="12">
        <v>5</v>
      </c>
      <c r="N56" s="12">
        <v>3.75</v>
      </c>
      <c r="O56" s="12">
        <v>4</v>
      </c>
      <c r="P56" s="12">
        <v>5.75</v>
      </c>
      <c r="Q56" s="12">
        <v>5</v>
      </c>
      <c r="R56" s="46">
        <f t="shared" si="0"/>
        <v>4.5999999999999996</v>
      </c>
    </row>
    <row r="57" spans="1:18" ht="15" x14ac:dyDescent="0.25">
      <c r="A57" s="17" t="s">
        <v>493</v>
      </c>
      <c r="B57" s="18" t="s">
        <v>164</v>
      </c>
      <c r="C57" s="18" t="s">
        <v>165</v>
      </c>
      <c r="D57" s="48" t="s">
        <v>64</v>
      </c>
      <c r="E57" s="21"/>
      <c r="F57" s="12">
        <v>4.5</v>
      </c>
      <c r="G57" s="12">
        <v>2.75</v>
      </c>
      <c r="H57" s="12">
        <v>3.5</v>
      </c>
      <c r="I57" s="12">
        <v>4.25</v>
      </c>
      <c r="J57" s="12">
        <v>5.75</v>
      </c>
      <c r="K57" s="12">
        <v>6</v>
      </c>
      <c r="L57" s="12">
        <v>6</v>
      </c>
      <c r="M57" s="12">
        <v>4</v>
      </c>
      <c r="N57" s="12">
        <v>5.5</v>
      </c>
      <c r="O57" s="12">
        <v>3.5</v>
      </c>
      <c r="P57" s="12">
        <v>5.25</v>
      </c>
      <c r="Q57" s="12">
        <v>3.75</v>
      </c>
      <c r="R57" s="46">
        <f t="shared" si="0"/>
        <v>4.5999999999999996</v>
      </c>
    </row>
    <row r="58" spans="1:18" ht="15" x14ac:dyDescent="0.25">
      <c r="A58" s="17" t="s">
        <v>493</v>
      </c>
      <c r="B58" s="18" t="s">
        <v>179</v>
      </c>
      <c r="C58" s="18" t="s">
        <v>180</v>
      </c>
      <c r="D58" s="48" t="s">
        <v>64</v>
      </c>
      <c r="E58" s="21">
        <v>5</v>
      </c>
      <c r="F58" s="12">
        <v>3.25</v>
      </c>
      <c r="G58" s="12">
        <v>5.75</v>
      </c>
      <c r="H58" s="12">
        <v>5.75</v>
      </c>
      <c r="I58" s="12">
        <v>3.25</v>
      </c>
      <c r="J58" s="12">
        <v>3.25</v>
      </c>
      <c r="K58" s="12">
        <v>4.5</v>
      </c>
      <c r="L58" s="12">
        <v>4.75</v>
      </c>
      <c r="M58" s="12">
        <v>5.25</v>
      </c>
      <c r="N58" s="12">
        <v>5.25</v>
      </c>
      <c r="O58" s="12">
        <v>5.75</v>
      </c>
      <c r="P58" s="12">
        <v>5.5</v>
      </c>
      <c r="Q58" s="12">
        <v>4.25</v>
      </c>
      <c r="R58" s="46">
        <f t="shared" si="0"/>
        <v>4.7</v>
      </c>
    </row>
    <row r="59" spans="1:18" ht="15" x14ac:dyDescent="0.25">
      <c r="A59" s="17" t="s">
        <v>493</v>
      </c>
      <c r="B59" s="18" t="s">
        <v>189</v>
      </c>
      <c r="C59" s="18" t="s">
        <v>191</v>
      </c>
      <c r="D59" s="48" t="s">
        <v>64</v>
      </c>
      <c r="E59" s="21">
        <v>2.5</v>
      </c>
      <c r="F59" s="12">
        <v>5.75</v>
      </c>
      <c r="G59" s="12">
        <v>4</v>
      </c>
      <c r="H59" s="12">
        <v>5.5</v>
      </c>
      <c r="I59" s="12">
        <v>3.75</v>
      </c>
      <c r="J59" s="12">
        <v>4.75</v>
      </c>
      <c r="K59" s="12">
        <v>3.25</v>
      </c>
      <c r="L59" s="12">
        <v>5.75</v>
      </c>
      <c r="M59" s="12">
        <v>4</v>
      </c>
      <c r="N59" s="12">
        <v>5.75</v>
      </c>
      <c r="O59" s="12">
        <v>5.5</v>
      </c>
      <c r="P59" s="12">
        <v>5.75</v>
      </c>
      <c r="Q59" s="12">
        <v>4.25</v>
      </c>
      <c r="R59" s="46">
        <f t="shared" si="0"/>
        <v>4.7</v>
      </c>
    </row>
    <row r="60" spans="1:18" ht="15" x14ac:dyDescent="0.25">
      <c r="A60" s="17" t="s">
        <v>493</v>
      </c>
      <c r="B60" s="18" t="s">
        <v>57</v>
      </c>
      <c r="C60" s="18" t="s">
        <v>30</v>
      </c>
      <c r="D60" s="48" t="s">
        <v>64</v>
      </c>
      <c r="E60" s="21">
        <v>5</v>
      </c>
      <c r="F60" s="12">
        <v>5.5</v>
      </c>
      <c r="G60" s="12">
        <v>3.5</v>
      </c>
      <c r="H60" s="12">
        <v>4.5</v>
      </c>
      <c r="I60" s="12">
        <v>3.5</v>
      </c>
      <c r="J60" s="12">
        <v>4.25</v>
      </c>
      <c r="K60" s="12">
        <v>2.5</v>
      </c>
      <c r="L60" s="12">
        <v>3.75</v>
      </c>
      <c r="M60" s="12">
        <v>5</v>
      </c>
      <c r="N60" s="12">
        <v>3</v>
      </c>
      <c r="O60" s="12">
        <v>5</v>
      </c>
      <c r="P60" s="12">
        <v>4.75</v>
      </c>
      <c r="Q60" s="12">
        <v>4.5</v>
      </c>
      <c r="R60" s="46">
        <f t="shared" si="0"/>
        <v>4.2</v>
      </c>
    </row>
    <row r="61" spans="1:18" ht="15" x14ac:dyDescent="0.25">
      <c r="A61" s="17" t="s">
        <v>493</v>
      </c>
      <c r="B61" s="18" t="s">
        <v>202</v>
      </c>
      <c r="C61" s="18" t="s">
        <v>176</v>
      </c>
      <c r="D61" s="48" t="s">
        <v>64</v>
      </c>
      <c r="E61" s="21">
        <v>4</v>
      </c>
      <c r="F61" s="12">
        <v>4</v>
      </c>
      <c r="G61" s="12">
        <v>4</v>
      </c>
      <c r="H61" s="12">
        <v>3.75</v>
      </c>
      <c r="I61" s="12">
        <v>4</v>
      </c>
      <c r="J61" s="12">
        <v>5.75</v>
      </c>
      <c r="K61" s="12">
        <v>3.5</v>
      </c>
      <c r="L61" s="12">
        <v>5.5</v>
      </c>
      <c r="M61" s="12">
        <v>5</v>
      </c>
      <c r="N61" s="12">
        <v>4</v>
      </c>
      <c r="O61" s="12">
        <v>3.75</v>
      </c>
      <c r="P61" s="12">
        <v>4</v>
      </c>
      <c r="Q61" s="12">
        <v>4.5</v>
      </c>
      <c r="R61" s="46">
        <f t="shared" si="0"/>
        <v>4.3</v>
      </c>
    </row>
    <row r="62" spans="1:18" ht="15" x14ac:dyDescent="0.25">
      <c r="A62" s="17" t="s">
        <v>493</v>
      </c>
      <c r="B62" s="18" t="s">
        <v>308</v>
      </c>
      <c r="C62" s="18" t="s">
        <v>309</v>
      </c>
      <c r="D62" s="48" t="s">
        <v>64</v>
      </c>
      <c r="E62" s="21">
        <v>2</v>
      </c>
      <c r="F62" s="12">
        <v>6</v>
      </c>
      <c r="G62" s="12">
        <v>4.5</v>
      </c>
      <c r="H62" s="12">
        <v>5.25</v>
      </c>
      <c r="I62" s="12">
        <v>5</v>
      </c>
      <c r="J62" s="12">
        <v>3.75</v>
      </c>
      <c r="K62" s="12">
        <v>4</v>
      </c>
      <c r="L62" s="12">
        <v>5.75</v>
      </c>
      <c r="M62" s="12">
        <v>5.25</v>
      </c>
      <c r="N62" s="12">
        <v>4.25</v>
      </c>
      <c r="O62" s="12">
        <v>5.25</v>
      </c>
      <c r="P62" s="12">
        <v>4.25</v>
      </c>
      <c r="Q62" s="12">
        <v>5</v>
      </c>
      <c r="R62" s="46">
        <f t="shared" si="0"/>
        <v>4.5999999999999996</v>
      </c>
    </row>
    <row r="63" spans="1:18" ht="15" x14ac:dyDescent="0.25">
      <c r="A63" s="1" t="s">
        <v>494</v>
      </c>
      <c r="B63" s="1" t="s">
        <v>84</v>
      </c>
      <c r="C63" s="1" t="s">
        <v>85</v>
      </c>
      <c r="D63" s="15" t="s">
        <v>65</v>
      </c>
      <c r="E63" s="14">
        <v>5.25</v>
      </c>
      <c r="F63" s="8">
        <v>3.25</v>
      </c>
      <c r="G63" s="8">
        <v>5</v>
      </c>
      <c r="H63" s="8">
        <v>4.75</v>
      </c>
      <c r="I63" s="8">
        <v>5</v>
      </c>
      <c r="J63" s="8">
        <v>5.75</v>
      </c>
      <c r="K63" s="8">
        <v>4.25</v>
      </c>
      <c r="L63" s="8">
        <v>3.5</v>
      </c>
      <c r="M63" s="8">
        <v>3.25</v>
      </c>
      <c r="N63" s="8">
        <v>4</v>
      </c>
      <c r="O63" s="8">
        <v>4.75</v>
      </c>
      <c r="P63" s="8">
        <v>5.75</v>
      </c>
      <c r="Q63" s="8">
        <v>5.25</v>
      </c>
      <c r="R63" s="47">
        <f t="shared" si="0"/>
        <v>4.5999999999999996</v>
      </c>
    </row>
    <row r="64" spans="1:18" ht="15" x14ac:dyDescent="0.25">
      <c r="A64" s="1" t="s">
        <v>494</v>
      </c>
      <c r="B64" t="s">
        <v>364</v>
      </c>
      <c r="C64" s="1" t="s">
        <v>111</v>
      </c>
      <c r="D64" s="15" t="s">
        <v>65</v>
      </c>
      <c r="E64" s="14">
        <v>2.25</v>
      </c>
      <c r="F64" s="8">
        <v>3.75</v>
      </c>
      <c r="G64" s="8">
        <v>5</v>
      </c>
      <c r="H64" s="8">
        <v>5.5</v>
      </c>
      <c r="I64" s="8">
        <v>5.5</v>
      </c>
      <c r="J64" s="8">
        <v>5.75</v>
      </c>
      <c r="K64" s="8">
        <v>5.75</v>
      </c>
      <c r="L64" s="8">
        <v>3.75</v>
      </c>
      <c r="M64" s="8">
        <v>6</v>
      </c>
      <c r="N64" s="8">
        <v>4.5</v>
      </c>
      <c r="O64" s="8">
        <v>5.5</v>
      </c>
      <c r="P64" s="8">
        <v>5</v>
      </c>
      <c r="Q64" s="8">
        <v>4.25</v>
      </c>
      <c r="R64" s="47">
        <f t="shared" si="0"/>
        <v>4.8</v>
      </c>
    </row>
    <row r="65" spans="1:18" ht="15" x14ac:dyDescent="0.25">
      <c r="A65" s="1" t="s">
        <v>494</v>
      </c>
      <c r="B65" s="1" t="s">
        <v>132</v>
      </c>
      <c r="C65" s="1" t="s">
        <v>133</v>
      </c>
      <c r="D65" s="15" t="s">
        <v>65</v>
      </c>
      <c r="E65" s="14">
        <v>2.75</v>
      </c>
      <c r="F65" s="8">
        <v>5.75</v>
      </c>
      <c r="G65" s="8">
        <v>4.75</v>
      </c>
      <c r="H65" s="8">
        <v>4</v>
      </c>
      <c r="I65" s="8">
        <v>5</v>
      </c>
      <c r="J65" s="8">
        <v>5.5</v>
      </c>
      <c r="K65" s="8">
        <v>4.75</v>
      </c>
      <c r="L65" s="8">
        <v>4.5</v>
      </c>
      <c r="M65" s="8">
        <v>3.75</v>
      </c>
      <c r="N65" s="8">
        <v>4.75</v>
      </c>
      <c r="O65" s="8">
        <v>4</v>
      </c>
      <c r="P65" s="8">
        <v>5.25</v>
      </c>
      <c r="Q65" s="8">
        <v>5.75</v>
      </c>
      <c r="R65" s="47">
        <f t="shared" si="0"/>
        <v>4.7</v>
      </c>
    </row>
    <row r="66" spans="1:18" ht="15" x14ac:dyDescent="0.25">
      <c r="A66" s="1" t="s">
        <v>494</v>
      </c>
      <c r="B66" t="s">
        <v>388</v>
      </c>
      <c r="C66" s="1" t="s">
        <v>70</v>
      </c>
      <c r="D66" s="15" t="s">
        <v>65</v>
      </c>
      <c r="E66" s="14">
        <v>2</v>
      </c>
      <c r="F66" s="8">
        <v>5.25</v>
      </c>
      <c r="G66" s="8">
        <v>5</v>
      </c>
      <c r="H66" s="8">
        <v>4</v>
      </c>
      <c r="I66" s="8">
        <v>3.25</v>
      </c>
      <c r="J66" s="8">
        <v>3.25</v>
      </c>
      <c r="K66" s="8">
        <v>2</v>
      </c>
      <c r="L66" s="8">
        <v>5.5</v>
      </c>
      <c r="M66" s="8">
        <v>5.5</v>
      </c>
      <c r="N66" s="8">
        <v>3.75</v>
      </c>
      <c r="O66" s="8">
        <v>4</v>
      </c>
      <c r="P66" s="8">
        <v>4.25</v>
      </c>
      <c r="Q66" s="8">
        <v>2</v>
      </c>
      <c r="R66" s="47">
        <f t="shared" si="0"/>
        <v>3.8</v>
      </c>
    </row>
    <row r="67" spans="1:18" ht="15" x14ac:dyDescent="0.25">
      <c r="A67" s="1" t="s">
        <v>494</v>
      </c>
      <c r="B67" s="1" t="s">
        <v>140</v>
      </c>
      <c r="C67" s="1" t="s">
        <v>141</v>
      </c>
      <c r="D67" s="15" t="s">
        <v>65</v>
      </c>
      <c r="E67" s="14">
        <v>2</v>
      </c>
      <c r="F67" s="8">
        <v>5.25</v>
      </c>
      <c r="G67" s="8">
        <v>5</v>
      </c>
      <c r="H67" s="8">
        <v>4</v>
      </c>
      <c r="I67" s="8">
        <v>3.25</v>
      </c>
      <c r="J67" s="8">
        <v>3.25</v>
      </c>
      <c r="K67" s="8">
        <v>2</v>
      </c>
      <c r="L67" s="8">
        <v>5.5</v>
      </c>
      <c r="M67" s="8">
        <v>5.5</v>
      </c>
      <c r="N67" s="8">
        <v>3.75</v>
      </c>
      <c r="O67" s="8">
        <v>4</v>
      </c>
      <c r="P67" s="8">
        <v>4.25</v>
      </c>
      <c r="Q67" s="8">
        <v>2</v>
      </c>
      <c r="R67" s="47">
        <f t="shared" ref="R67:R130" si="2">ROUND(AVERAGE(E67:Q67),1)</f>
        <v>3.8</v>
      </c>
    </row>
    <row r="68" spans="1:18" ht="15" x14ac:dyDescent="0.25">
      <c r="A68" s="1" t="s">
        <v>494</v>
      </c>
      <c r="B68" s="1" t="s">
        <v>158</v>
      </c>
      <c r="C68" s="1" t="s">
        <v>159</v>
      </c>
      <c r="D68" s="15" t="s">
        <v>65</v>
      </c>
      <c r="E68" s="14">
        <v>4.5</v>
      </c>
      <c r="F68" s="8">
        <v>5.75</v>
      </c>
      <c r="G68" s="8">
        <v>3.5</v>
      </c>
      <c r="H68" s="8">
        <v>5.75</v>
      </c>
      <c r="I68" s="8">
        <v>3.25</v>
      </c>
      <c r="J68" s="8">
        <v>3.75</v>
      </c>
      <c r="K68" s="8">
        <v>4</v>
      </c>
      <c r="L68" s="8">
        <v>3.25</v>
      </c>
      <c r="M68" s="8">
        <v>5</v>
      </c>
      <c r="N68" s="8">
        <v>5.75</v>
      </c>
      <c r="O68" s="8">
        <v>5.75</v>
      </c>
      <c r="P68" s="8">
        <v>4.5</v>
      </c>
      <c r="Q68" s="8">
        <v>5.25</v>
      </c>
      <c r="R68" s="47">
        <f t="shared" si="2"/>
        <v>4.5999999999999996</v>
      </c>
    </row>
    <row r="69" spans="1:18" ht="15" x14ac:dyDescent="0.25">
      <c r="A69" s="1" t="s">
        <v>494</v>
      </c>
      <c r="B69" t="s">
        <v>404</v>
      </c>
      <c r="C69" s="1" t="s">
        <v>233</v>
      </c>
      <c r="D69" s="15" t="s">
        <v>65</v>
      </c>
      <c r="E69" s="14">
        <v>3.75</v>
      </c>
      <c r="F69" s="8">
        <v>3.5</v>
      </c>
      <c r="G69" s="8">
        <v>2.75</v>
      </c>
      <c r="H69" s="8">
        <v>5.75</v>
      </c>
      <c r="I69" s="8">
        <v>4</v>
      </c>
      <c r="J69" s="8">
        <v>4.25</v>
      </c>
      <c r="K69" s="8">
        <v>4.5</v>
      </c>
      <c r="L69" s="8">
        <v>5</v>
      </c>
      <c r="M69" s="8">
        <v>5.25</v>
      </c>
      <c r="N69" s="8">
        <v>4.25</v>
      </c>
      <c r="O69" s="8">
        <v>5.75</v>
      </c>
      <c r="P69" s="8">
        <v>5</v>
      </c>
      <c r="Q69" s="8">
        <v>4</v>
      </c>
      <c r="R69" s="47">
        <f t="shared" si="2"/>
        <v>4.4000000000000004</v>
      </c>
    </row>
    <row r="70" spans="1:18" ht="15" x14ac:dyDescent="0.25">
      <c r="A70" s="1" t="s">
        <v>494</v>
      </c>
      <c r="B70" s="1" t="s">
        <v>219</v>
      </c>
      <c r="C70" s="1" t="s">
        <v>220</v>
      </c>
      <c r="D70" s="15" t="s">
        <v>65</v>
      </c>
      <c r="E70" s="14">
        <v>2.5</v>
      </c>
      <c r="F70" s="8">
        <v>4.5</v>
      </c>
      <c r="G70" s="8">
        <v>2.25</v>
      </c>
      <c r="H70" s="8">
        <v>5</v>
      </c>
      <c r="I70" s="8">
        <v>4.25</v>
      </c>
      <c r="J70" s="8">
        <v>3.75</v>
      </c>
      <c r="K70" s="8">
        <v>4.5</v>
      </c>
      <c r="L70" s="8">
        <v>4.25</v>
      </c>
      <c r="M70" s="8">
        <v>4.75</v>
      </c>
      <c r="N70" s="8">
        <v>3.75</v>
      </c>
      <c r="O70" s="8">
        <v>5</v>
      </c>
      <c r="P70" s="8">
        <v>4.25</v>
      </c>
      <c r="Q70" s="8">
        <v>5.25</v>
      </c>
      <c r="R70" s="47">
        <f t="shared" si="2"/>
        <v>4.2</v>
      </c>
    </row>
    <row r="71" spans="1:18" ht="15" x14ac:dyDescent="0.25">
      <c r="A71" s="1" t="s">
        <v>494</v>
      </c>
      <c r="B71" s="1" t="s">
        <v>229</v>
      </c>
      <c r="C71" s="1" t="s">
        <v>230</v>
      </c>
      <c r="D71" s="15" t="s">
        <v>65</v>
      </c>
      <c r="E71" s="14">
        <v>3.25</v>
      </c>
      <c r="F71" s="8">
        <v>3.5</v>
      </c>
      <c r="G71" s="8">
        <v>2.25</v>
      </c>
      <c r="H71" s="8">
        <v>4.25</v>
      </c>
      <c r="I71" s="8">
        <v>4.5</v>
      </c>
      <c r="J71" s="8">
        <v>5.75</v>
      </c>
      <c r="K71" s="8">
        <v>3.5</v>
      </c>
      <c r="L71" s="8">
        <v>6</v>
      </c>
      <c r="M71" s="8">
        <v>3.5</v>
      </c>
      <c r="N71" s="8">
        <v>3.75</v>
      </c>
      <c r="O71" s="8">
        <v>4.25</v>
      </c>
      <c r="P71" s="8">
        <v>5.75</v>
      </c>
      <c r="Q71" s="8">
        <v>5.5</v>
      </c>
      <c r="R71" s="47">
        <f t="shared" si="2"/>
        <v>4.3</v>
      </c>
    </row>
    <row r="72" spans="1:18" ht="15" x14ac:dyDescent="0.25">
      <c r="A72" s="1" t="s">
        <v>494</v>
      </c>
      <c r="B72" s="1" t="s">
        <v>256</v>
      </c>
      <c r="C72" s="1" t="s">
        <v>24</v>
      </c>
      <c r="D72" s="15" t="s">
        <v>65</v>
      </c>
      <c r="E72" s="14">
        <v>4</v>
      </c>
      <c r="F72" s="8">
        <v>4</v>
      </c>
      <c r="G72" s="8">
        <v>5.5</v>
      </c>
      <c r="H72" s="8">
        <v>4.75</v>
      </c>
      <c r="I72" s="8">
        <v>4</v>
      </c>
      <c r="J72" s="8">
        <v>4.75</v>
      </c>
      <c r="K72" s="8">
        <v>4.25</v>
      </c>
      <c r="L72" s="8">
        <v>4.75</v>
      </c>
      <c r="M72" s="8">
        <v>5</v>
      </c>
      <c r="N72" s="8">
        <v>4</v>
      </c>
      <c r="O72" s="8">
        <v>4.75</v>
      </c>
      <c r="P72" s="8">
        <v>4.25</v>
      </c>
      <c r="Q72" s="8">
        <v>5.5</v>
      </c>
      <c r="R72" s="47">
        <f t="shared" si="2"/>
        <v>4.5999999999999996</v>
      </c>
    </row>
    <row r="73" spans="1:18" ht="15" x14ac:dyDescent="0.25">
      <c r="A73" s="1" t="s">
        <v>494</v>
      </c>
      <c r="B73" t="s">
        <v>428</v>
      </c>
      <c r="C73" s="1" t="s">
        <v>27</v>
      </c>
      <c r="D73" s="15" t="s">
        <v>65</v>
      </c>
      <c r="E73" s="14">
        <v>6</v>
      </c>
      <c r="F73" s="8">
        <v>3.25</v>
      </c>
      <c r="G73" s="8">
        <v>5.75</v>
      </c>
      <c r="H73" s="8">
        <v>5.5</v>
      </c>
      <c r="I73" s="8">
        <v>6</v>
      </c>
      <c r="J73" s="8">
        <v>5.5</v>
      </c>
      <c r="K73" s="8">
        <v>5.5</v>
      </c>
      <c r="L73" s="8">
        <v>6</v>
      </c>
      <c r="M73" s="8">
        <v>5.25</v>
      </c>
      <c r="N73" s="8">
        <v>4.5</v>
      </c>
      <c r="O73" s="8">
        <v>5.5</v>
      </c>
      <c r="P73" s="8">
        <v>4.75</v>
      </c>
      <c r="Q73" s="8">
        <v>5.25</v>
      </c>
      <c r="R73" s="47">
        <f t="shared" si="2"/>
        <v>5.3</v>
      </c>
    </row>
    <row r="74" spans="1:18" ht="15" x14ac:dyDescent="0.25">
      <c r="A74" s="1" t="s">
        <v>494</v>
      </c>
      <c r="B74" t="s">
        <v>450</v>
      </c>
      <c r="C74" s="1" t="s">
        <v>220</v>
      </c>
      <c r="D74" s="15" t="s">
        <v>65</v>
      </c>
      <c r="E74" s="14">
        <v>3.5</v>
      </c>
      <c r="F74" s="8">
        <v>4.75</v>
      </c>
      <c r="G74" s="8">
        <v>5.25</v>
      </c>
      <c r="H74" s="8">
        <v>4.75</v>
      </c>
      <c r="I74" s="8">
        <v>3.25</v>
      </c>
      <c r="J74" s="8">
        <v>3</v>
      </c>
      <c r="K74" s="8">
        <v>3.75</v>
      </c>
      <c r="L74" s="8">
        <v>4</v>
      </c>
      <c r="M74" s="8">
        <v>2.5</v>
      </c>
      <c r="N74" s="8">
        <v>3</v>
      </c>
      <c r="O74" s="8">
        <v>3</v>
      </c>
      <c r="P74" s="8">
        <v>3</v>
      </c>
      <c r="Q74" s="8">
        <v>4.75</v>
      </c>
      <c r="R74" s="47">
        <f t="shared" si="2"/>
        <v>3.7</v>
      </c>
    </row>
    <row r="75" spans="1:18" ht="15" x14ac:dyDescent="0.25">
      <c r="A75" s="17" t="s">
        <v>494</v>
      </c>
      <c r="B75" s="18" t="s">
        <v>73</v>
      </c>
      <c r="C75" s="18" t="s">
        <v>74</v>
      </c>
      <c r="D75" s="48" t="s">
        <v>64</v>
      </c>
      <c r="E75" s="21">
        <v>6</v>
      </c>
      <c r="F75" s="12">
        <v>4.25</v>
      </c>
      <c r="G75" s="12">
        <v>3.25</v>
      </c>
      <c r="H75" s="12">
        <v>4.25</v>
      </c>
      <c r="I75" s="12">
        <v>3.25</v>
      </c>
      <c r="J75" s="12">
        <v>4</v>
      </c>
      <c r="K75" s="12">
        <v>3</v>
      </c>
      <c r="L75" s="12">
        <v>4.25</v>
      </c>
      <c r="M75" s="12">
        <v>4.5</v>
      </c>
      <c r="N75" s="12">
        <v>4.5</v>
      </c>
      <c r="O75" s="12">
        <v>4.25</v>
      </c>
      <c r="P75" s="12">
        <v>4.5</v>
      </c>
      <c r="Q75" s="12">
        <v>4</v>
      </c>
      <c r="R75" s="46">
        <f t="shared" si="2"/>
        <v>4.2</v>
      </c>
    </row>
    <row r="76" spans="1:18" ht="15" x14ac:dyDescent="0.25">
      <c r="A76" s="17" t="s">
        <v>494</v>
      </c>
      <c r="B76" s="18" t="s">
        <v>138</v>
      </c>
      <c r="C76" s="18" t="s">
        <v>139</v>
      </c>
      <c r="D76" s="48" t="s">
        <v>64</v>
      </c>
      <c r="E76" s="21">
        <v>3.25</v>
      </c>
      <c r="F76" s="12">
        <v>4.5</v>
      </c>
      <c r="G76" s="12">
        <v>4</v>
      </c>
      <c r="H76" s="12">
        <v>4.5</v>
      </c>
      <c r="I76" s="12">
        <v>6</v>
      </c>
      <c r="J76" s="12">
        <v>3.75</v>
      </c>
      <c r="K76" s="12">
        <v>4</v>
      </c>
      <c r="L76" s="12">
        <v>3.75</v>
      </c>
      <c r="M76" s="12">
        <v>5</v>
      </c>
      <c r="N76" s="12">
        <v>3.75</v>
      </c>
      <c r="O76" s="12">
        <v>4.5</v>
      </c>
      <c r="P76" s="12">
        <v>4</v>
      </c>
      <c r="Q76" s="12">
        <v>5</v>
      </c>
      <c r="R76" s="46">
        <f t="shared" si="2"/>
        <v>4.3</v>
      </c>
    </row>
    <row r="77" spans="1:18" ht="15" x14ac:dyDescent="0.25">
      <c r="A77" s="17" t="s">
        <v>494</v>
      </c>
      <c r="B77" s="18" t="s">
        <v>175</v>
      </c>
      <c r="C77" s="18" t="s">
        <v>176</v>
      </c>
      <c r="D77" s="48" t="s">
        <v>64</v>
      </c>
      <c r="E77" s="21">
        <v>2</v>
      </c>
      <c r="F77" s="12">
        <v>5</v>
      </c>
      <c r="G77" s="12">
        <v>5.5</v>
      </c>
      <c r="H77" s="12">
        <v>3</v>
      </c>
      <c r="I77" s="12">
        <v>4.25</v>
      </c>
      <c r="J77" s="12">
        <v>4</v>
      </c>
      <c r="K77" s="12">
        <v>4</v>
      </c>
      <c r="L77" s="12">
        <v>5.25</v>
      </c>
      <c r="M77" s="12">
        <v>5</v>
      </c>
      <c r="N77" s="12">
        <v>5.5</v>
      </c>
      <c r="O77" s="12">
        <v>3</v>
      </c>
      <c r="P77" s="12">
        <v>4.5</v>
      </c>
      <c r="Q77" s="12">
        <v>4.75</v>
      </c>
      <c r="R77" s="46">
        <f t="shared" si="2"/>
        <v>4.3</v>
      </c>
    </row>
    <row r="78" spans="1:18" ht="15" x14ac:dyDescent="0.25">
      <c r="A78" s="17" t="s">
        <v>494</v>
      </c>
      <c r="B78" s="18" t="s">
        <v>187</v>
      </c>
      <c r="C78" s="18" t="s">
        <v>188</v>
      </c>
      <c r="D78" s="48" t="s">
        <v>64</v>
      </c>
      <c r="E78" s="21">
        <v>6</v>
      </c>
      <c r="F78" s="12">
        <v>4.5</v>
      </c>
      <c r="G78" s="12">
        <v>4.5</v>
      </c>
      <c r="H78" s="12">
        <v>4.5</v>
      </c>
      <c r="I78" s="12">
        <v>6</v>
      </c>
      <c r="J78" s="12">
        <v>3.25</v>
      </c>
      <c r="K78" s="12">
        <v>3.5</v>
      </c>
      <c r="L78" s="12">
        <v>3</v>
      </c>
      <c r="M78" s="12">
        <v>3</v>
      </c>
      <c r="N78" s="12">
        <v>5</v>
      </c>
      <c r="O78" s="12">
        <v>4.5</v>
      </c>
      <c r="P78" s="12">
        <v>4.75</v>
      </c>
      <c r="Q78" s="12">
        <v>4.25</v>
      </c>
      <c r="R78" s="46">
        <f t="shared" si="2"/>
        <v>4.4000000000000004</v>
      </c>
    </row>
    <row r="79" spans="1:18" ht="15" x14ac:dyDescent="0.25">
      <c r="A79" s="17" t="s">
        <v>494</v>
      </c>
      <c r="B79" s="18" t="s">
        <v>225</v>
      </c>
      <c r="C79" s="18" t="s">
        <v>226</v>
      </c>
      <c r="D79" s="48" t="s">
        <v>64</v>
      </c>
      <c r="E79" s="21">
        <v>5.25</v>
      </c>
      <c r="F79" s="12">
        <v>4.5</v>
      </c>
      <c r="G79" s="12">
        <v>3.25</v>
      </c>
      <c r="H79" s="12">
        <v>3.25</v>
      </c>
      <c r="I79" s="12">
        <v>3</v>
      </c>
      <c r="J79" s="12">
        <v>5.75</v>
      </c>
      <c r="K79" s="12">
        <v>5</v>
      </c>
      <c r="L79" s="12">
        <v>4.25</v>
      </c>
      <c r="M79" s="12">
        <v>5.25</v>
      </c>
      <c r="N79" s="12">
        <v>5.5</v>
      </c>
      <c r="O79" s="12">
        <v>3.25</v>
      </c>
      <c r="P79" s="12">
        <v>4.5</v>
      </c>
      <c r="Q79" s="12">
        <v>4.75</v>
      </c>
      <c r="R79" s="46">
        <f t="shared" si="2"/>
        <v>4.4000000000000004</v>
      </c>
    </row>
    <row r="80" spans="1:18" ht="15" x14ac:dyDescent="0.25">
      <c r="A80" s="17" t="s">
        <v>494</v>
      </c>
      <c r="B80" s="18" t="s">
        <v>301</v>
      </c>
      <c r="C80" s="18" t="s">
        <v>302</v>
      </c>
      <c r="D80" s="48" t="s">
        <v>64</v>
      </c>
      <c r="E80" s="21">
        <v>5</v>
      </c>
      <c r="F80" s="12">
        <v>6</v>
      </c>
      <c r="G80" s="12">
        <v>5.25</v>
      </c>
      <c r="H80" s="12">
        <v>3.75</v>
      </c>
      <c r="I80" s="12">
        <v>4.5</v>
      </c>
      <c r="J80" s="12">
        <v>6</v>
      </c>
      <c r="K80" s="12">
        <v>3.25</v>
      </c>
      <c r="L80" s="12">
        <v>4.25</v>
      </c>
      <c r="M80" s="12">
        <v>5.5</v>
      </c>
      <c r="N80" s="12">
        <v>5.5</v>
      </c>
      <c r="O80" s="12">
        <v>3.75</v>
      </c>
      <c r="P80" s="12">
        <v>5</v>
      </c>
      <c r="Q80" s="12">
        <v>4.25</v>
      </c>
      <c r="R80" s="46">
        <f t="shared" si="2"/>
        <v>4.8</v>
      </c>
    </row>
    <row r="81" spans="1:18" ht="15" x14ac:dyDescent="0.25">
      <c r="A81" s="17" t="s">
        <v>494</v>
      </c>
      <c r="B81" s="18" t="s">
        <v>306</v>
      </c>
      <c r="C81" s="18" t="s">
        <v>307</v>
      </c>
      <c r="D81" s="48" t="s">
        <v>64</v>
      </c>
      <c r="E81" s="21">
        <v>3.75</v>
      </c>
      <c r="F81" s="12">
        <v>6</v>
      </c>
      <c r="G81" s="12">
        <v>5.75</v>
      </c>
      <c r="H81" s="12">
        <v>4.75</v>
      </c>
      <c r="I81" s="12">
        <v>4.5</v>
      </c>
      <c r="J81" s="12">
        <v>4.25</v>
      </c>
      <c r="K81" s="12">
        <v>6</v>
      </c>
      <c r="L81" s="12">
        <v>4</v>
      </c>
      <c r="M81" s="12">
        <v>5.5</v>
      </c>
      <c r="N81" s="12">
        <v>4.25</v>
      </c>
      <c r="O81" s="12">
        <v>4.75</v>
      </c>
      <c r="P81" s="12">
        <v>6</v>
      </c>
      <c r="Q81" s="12">
        <v>5</v>
      </c>
      <c r="R81" s="46">
        <f t="shared" si="2"/>
        <v>5</v>
      </c>
    </row>
    <row r="82" spans="1:18" ht="15" x14ac:dyDescent="0.25">
      <c r="A82" s="17" t="s">
        <v>494</v>
      </c>
      <c r="B82" s="18" t="s">
        <v>346</v>
      </c>
      <c r="C82" s="18" t="s">
        <v>252</v>
      </c>
      <c r="D82" s="48" t="s">
        <v>64</v>
      </c>
      <c r="E82" s="21">
        <v>2.5</v>
      </c>
      <c r="F82" s="12">
        <v>6</v>
      </c>
      <c r="G82" s="12">
        <v>5.5</v>
      </c>
      <c r="H82" s="12">
        <v>3.25</v>
      </c>
      <c r="I82" s="12">
        <v>3.25</v>
      </c>
      <c r="J82" s="12">
        <v>4.75</v>
      </c>
      <c r="K82" s="12">
        <v>5</v>
      </c>
      <c r="L82" s="12">
        <v>3</v>
      </c>
      <c r="M82" s="12">
        <v>3.5</v>
      </c>
      <c r="N82" s="12">
        <v>4</v>
      </c>
      <c r="O82" s="12">
        <v>3.25</v>
      </c>
      <c r="P82" s="12">
        <v>4.75</v>
      </c>
      <c r="Q82" s="12">
        <v>6</v>
      </c>
      <c r="R82" s="46">
        <f t="shared" si="2"/>
        <v>4.2</v>
      </c>
    </row>
    <row r="83" spans="1:18" ht="15" x14ac:dyDescent="0.25">
      <c r="A83" s="1" t="s">
        <v>495</v>
      </c>
      <c r="B83" t="s">
        <v>365</v>
      </c>
      <c r="C83" s="1" t="s">
        <v>366</v>
      </c>
      <c r="D83" s="15" t="s">
        <v>65</v>
      </c>
      <c r="E83" s="14">
        <v>2.25</v>
      </c>
      <c r="F83" s="8">
        <v>3.75</v>
      </c>
      <c r="G83" s="8">
        <v>5</v>
      </c>
      <c r="H83" s="8">
        <v>4.5</v>
      </c>
      <c r="I83" s="8">
        <v>4.5</v>
      </c>
      <c r="J83" s="8">
        <v>4.5</v>
      </c>
      <c r="K83" s="8">
        <v>4.5</v>
      </c>
      <c r="L83" s="8">
        <v>4.5</v>
      </c>
      <c r="M83" s="8">
        <v>4.5</v>
      </c>
      <c r="N83" s="8">
        <v>4</v>
      </c>
      <c r="O83" s="8">
        <v>4</v>
      </c>
      <c r="P83" s="8">
        <v>4</v>
      </c>
      <c r="Q83" s="8">
        <v>4.25</v>
      </c>
      <c r="R83" s="47">
        <f t="shared" si="2"/>
        <v>4.2</v>
      </c>
    </row>
    <row r="84" spans="1:18" ht="15" x14ac:dyDescent="0.25">
      <c r="A84" s="1" t="s">
        <v>495</v>
      </c>
      <c r="B84" t="s">
        <v>389</v>
      </c>
      <c r="C84" s="1" t="s">
        <v>268</v>
      </c>
      <c r="D84" s="15" t="s">
        <v>65</v>
      </c>
      <c r="E84" s="14">
        <v>2.25</v>
      </c>
      <c r="F84" s="8">
        <v>3.75</v>
      </c>
      <c r="G84" s="8">
        <v>2</v>
      </c>
      <c r="H84" s="8">
        <v>5</v>
      </c>
      <c r="I84" s="8">
        <v>3.5</v>
      </c>
      <c r="J84" s="8">
        <v>4.75</v>
      </c>
      <c r="K84" s="8">
        <v>3.5</v>
      </c>
      <c r="L84" s="8">
        <v>5</v>
      </c>
      <c r="M84" s="8"/>
      <c r="N84" s="8">
        <v>4.25</v>
      </c>
      <c r="O84" s="8">
        <v>5</v>
      </c>
      <c r="P84" s="8">
        <v>5</v>
      </c>
      <c r="Q84" s="8">
        <v>5.25</v>
      </c>
      <c r="R84" s="47">
        <f t="shared" si="2"/>
        <v>4.0999999999999996</v>
      </c>
    </row>
    <row r="85" spans="1:18" ht="15" x14ac:dyDescent="0.25">
      <c r="A85" s="1" t="s">
        <v>495</v>
      </c>
      <c r="B85" s="1" t="s">
        <v>157</v>
      </c>
      <c r="C85" s="1" t="s">
        <v>17</v>
      </c>
      <c r="D85" s="15" t="s">
        <v>65</v>
      </c>
      <c r="E85" s="14">
        <v>4.25</v>
      </c>
      <c r="F85" s="8">
        <v>4</v>
      </c>
      <c r="G85" s="8">
        <v>4.5</v>
      </c>
      <c r="H85" s="8">
        <v>4.25</v>
      </c>
      <c r="I85" s="8">
        <v>3.25</v>
      </c>
      <c r="J85" s="8">
        <v>5.75</v>
      </c>
      <c r="K85" s="8">
        <v>3.25</v>
      </c>
      <c r="L85" s="8">
        <v>4.75</v>
      </c>
      <c r="M85" s="8">
        <v>4</v>
      </c>
      <c r="N85" s="8">
        <v>4.25</v>
      </c>
      <c r="O85" s="8">
        <v>4.25</v>
      </c>
      <c r="P85" s="8">
        <v>5.25</v>
      </c>
      <c r="Q85" s="8">
        <v>4.75</v>
      </c>
      <c r="R85" s="47">
        <f t="shared" si="2"/>
        <v>4.3</v>
      </c>
    </row>
    <row r="86" spans="1:18" ht="15" x14ac:dyDescent="0.25">
      <c r="A86" s="1" t="s">
        <v>495</v>
      </c>
      <c r="B86" t="s">
        <v>405</v>
      </c>
      <c r="C86" s="1" t="s">
        <v>406</v>
      </c>
      <c r="D86" s="15" t="s">
        <v>65</v>
      </c>
      <c r="E86" s="14">
        <v>3.75</v>
      </c>
      <c r="F86" s="8">
        <v>3.5</v>
      </c>
      <c r="G86" s="8">
        <v>2.25</v>
      </c>
      <c r="H86" s="8">
        <v>5.75</v>
      </c>
      <c r="I86" s="8">
        <v>3.5</v>
      </c>
      <c r="J86" s="8">
        <v>5.5</v>
      </c>
      <c r="K86" s="8">
        <v>3</v>
      </c>
      <c r="L86" s="8">
        <v>5.75</v>
      </c>
      <c r="M86" s="8">
        <v>3.25</v>
      </c>
      <c r="N86" s="8">
        <v>5.5</v>
      </c>
      <c r="O86" s="8">
        <v>5.75</v>
      </c>
      <c r="P86" s="8">
        <v>3.75</v>
      </c>
      <c r="Q86" s="8">
        <v>6</v>
      </c>
      <c r="R86" s="47">
        <f t="shared" si="2"/>
        <v>4.4000000000000004</v>
      </c>
    </row>
    <row r="87" spans="1:18" ht="15" x14ac:dyDescent="0.25">
      <c r="A87" s="1" t="s">
        <v>495</v>
      </c>
      <c r="B87" s="1" t="s">
        <v>206</v>
      </c>
      <c r="C87" s="1" t="s">
        <v>207</v>
      </c>
      <c r="D87" s="15" t="s">
        <v>65</v>
      </c>
      <c r="E87" s="14">
        <v>5.25</v>
      </c>
      <c r="F87" s="8">
        <v>3.25</v>
      </c>
      <c r="G87" s="8">
        <v>6</v>
      </c>
      <c r="H87" s="8">
        <v>3.75</v>
      </c>
      <c r="I87" s="8">
        <v>4</v>
      </c>
      <c r="J87" s="8">
        <v>4.25</v>
      </c>
      <c r="K87" s="8">
        <v>3.5</v>
      </c>
      <c r="L87" s="8">
        <v>3.5</v>
      </c>
      <c r="M87" s="8">
        <v>3.75</v>
      </c>
      <c r="N87" s="8">
        <v>5.75</v>
      </c>
      <c r="O87" s="8">
        <v>3.75</v>
      </c>
      <c r="P87" s="8">
        <v>4.25</v>
      </c>
      <c r="Q87" s="8">
        <v>4.25</v>
      </c>
      <c r="R87" s="47">
        <f t="shared" si="2"/>
        <v>4.3</v>
      </c>
    </row>
    <row r="88" spans="1:18" ht="15" x14ac:dyDescent="0.25">
      <c r="A88" s="1" t="s">
        <v>495</v>
      </c>
      <c r="B88" s="1" t="s">
        <v>214</v>
      </c>
      <c r="C88" s="1" t="s">
        <v>107</v>
      </c>
      <c r="D88" s="15" t="s">
        <v>65</v>
      </c>
      <c r="E88" s="14">
        <v>2.25</v>
      </c>
      <c r="F88" s="8">
        <v>5</v>
      </c>
      <c r="G88" s="8">
        <v>4.5</v>
      </c>
      <c r="H88" s="8">
        <v>6</v>
      </c>
      <c r="I88" s="8">
        <v>5</v>
      </c>
      <c r="J88" s="8">
        <v>6</v>
      </c>
      <c r="K88" s="8">
        <v>4.5</v>
      </c>
      <c r="L88" s="8">
        <v>5.75</v>
      </c>
      <c r="M88" s="8">
        <v>5.5</v>
      </c>
      <c r="N88" s="8">
        <v>5.25</v>
      </c>
      <c r="O88" s="8">
        <v>6</v>
      </c>
      <c r="P88" s="8">
        <v>4.25</v>
      </c>
      <c r="Q88" s="8">
        <v>5.5</v>
      </c>
      <c r="R88" s="47">
        <f t="shared" si="2"/>
        <v>5</v>
      </c>
    </row>
    <row r="89" spans="1:18" ht="15" x14ac:dyDescent="0.25">
      <c r="A89" s="1" t="s">
        <v>495</v>
      </c>
      <c r="B89" s="1" t="s">
        <v>60</v>
      </c>
      <c r="C89" s="1" t="s">
        <v>33</v>
      </c>
      <c r="D89" s="15" t="s">
        <v>65</v>
      </c>
      <c r="E89" s="14">
        <v>2</v>
      </c>
      <c r="F89" s="8">
        <v>5.25</v>
      </c>
      <c r="G89" s="8">
        <v>5</v>
      </c>
      <c r="H89" s="8">
        <v>4</v>
      </c>
      <c r="I89" s="8">
        <v>3.25</v>
      </c>
      <c r="J89" s="8">
        <v>3.25</v>
      </c>
      <c r="K89" s="8">
        <v>2</v>
      </c>
      <c r="L89" s="8">
        <v>5.5</v>
      </c>
      <c r="M89" s="8">
        <v>5.5</v>
      </c>
      <c r="N89" s="8">
        <v>3.75</v>
      </c>
      <c r="O89" s="8">
        <v>4</v>
      </c>
      <c r="P89" s="8">
        <v>4.25</v>
      </c>
      <c r="Q89" s="8">
        <v>2</v>
      </c>
      <c r="R89" s="47">
        <f t="shared" si="2"/>
        <v>3.8</v>
      </c>
    </row>
    <row r="90" spans="1:18" ht="15" x14ac:dyDescent="0.25">
      <c r="A90" s="1" t="s">
        <v>495</v>
      </c>
      <c r="B90" t="s">
        <v>429</v>
      </c>
      <c r="C90" s="1" t="s">
        <v>131</v>
      </c>
      <c r="D90" s="15" t="s">
        <v>65</v>
      </c>
      <c r="E90" s="14">
        <v>2</v>
      </c>
      <c r="F90" s="8">
        <v>5.25</v>
      </c>
      <c r="G90" s="8">
        <v>5</v>
      </c>
      <c r="H90" s="8">
        <v>4</v>
      </c>
      <c r="I90" s="8">
        <v>3.25</v>
      </c>
      <c r="J90" s="8">
        <v>3.25</v>
      </c>
      <c r="K90" s="8">
        <v>2</v>
      </c>
      <c r="L90" s="8">
        <v>5.5</v>
      </c>
      <c r="M90" s="8">
        <v>5.5</v>
      </c>
      <c r="N90" s="8">
        <v>3.75</v>
      </c>
      <c r="O90" s="8">
        <v>4</v>
      </c>
      <c r="P90" s="8">
        <v>4.25</v>
      </c>
      <c r="Q90" s="8">
        <v>2</v>
      </c>
      <c r="R90" s="47">
        <f t="shared" si="2"/>
        <v>3.8</v>
      </c>
    </row>
    <row r="91" spans="1:18" ht="15" x14ac:dyDescent="0.25">
      <c r="A91" s="1" t="s">
        <v>495</v>
      </c>
      <c r="B91" s="1" t="s">
        <v>275</v>
      </c>
      <c r="C91" s="1" t="s">
        <v>276</v>
      </c>
      <c r="D91" s="15" t="s">
        <v>65</v>
      </c>
      <c r="E91" s="14">
        <v>2.25</v>
      </c>
      <c r="F91" s="8">
        <v>4.25</v>
      </c>
      <c r="G91" s="8">
        <v>2.5</v>
      </c>
      <c r="H91" s="8">
        <v>5.25</v>
      </c>
      <c r="I91" s="8">
        <v>5</v>
      </c>
      <c r="J91" s="8">
        <v>5.25</v>
      </c>
      <c r="K91" s="8">
        <v>5.5</v>
      </c>
      <c r="L91" s="8">
        <v>3.25</v>
      </c>
      <c r="M91" s="8">
        <v>4.5</v>
      </c>
      <c r="N91" s="8">
        <v>4.5</v>
      </c>
      <c r="O91" s="8">
        <v>5.25</v>
      </c>
      <c r="P91" s="8">
        <v>4.75</v>
      </c>
      <c r="Q91" s="8">
        <v>4.25</v>
      </c>
      <c r="R91" s="47">
        <f t="shared" si="2"/>
        <v>4.3</v>
      </c>
    </row>
    <row r="92" spans="1:18" ht="15" x14ac:dyDescent="0.25">
      <c r="A92" s="1" t="s">
        <v>495</v>
      </c>
      <c r="B92" s="1" t="s">
        <v>283</v>
      </c>
      <c r="C92" s="1" t="s">
        <v>284</v>
      </c>
      <c r="D92" s="15" t="s">
        <v>65</v>
      </c>
      <c r="E92" s="14">
        <v>3.25</v>
      </c>
      <c r="F92" s="8">
        <v>5.75</v>
      </c>
      <c r="G92" s="8">
        <v>3</v>
      </c>
      <c r="H92" s="8">
        <v>5.75</v>
      </c>
      <c r="I92" s="8">
        <v>5.5</v>
      </c>
      <c r="J92" s="8">
        <v>4.75</v>
      </c>
      <c r="K92" s="8">
        <v>3.25</v>
      </c>
      <c r="L92" s="8">
        <v>3.25</v>
      </c>
      <c r="M92" s="8"/>
      <c r="N92" s="8">
        <v>4</v>
      </c>
      <c r="O92" s="8">
        <v>5.75</v>
      </c>
      <c r="P92" s="8">
        <v>5.5</v>
      </c>
      <c r="Q92" s="8">
        <v>5</v>
      </c>
      <c r="R92" s="47">
        <f t="shared" si="2"/>
        <v>4.5999999999999996</v>
      </c>
    </row>
    <row r="93" spans="1:18" ht="15" x14ac:dyDescent="0.25">
      <c r="A93" s="1" t="s">
        <v>495</v>
      </c>
      <c r="B93" s="1" t="s">
        <v>304</v>
      </c>
      <c r="C93" s="1" t="s">
        <v>107</v>
      </c>
      <c r="D93" s="15" t="s">
        <v>65</v>
      </c>
      <c r="E93" s="14">
        <v>2.5</v>
      </c>
      <c r="F93" s="8">
        <v>4</v>
      </c>
      <c r="G93" s="8">
        <v>2.5</v>
      </c>
      <c r="H93" s="8">
        <v>4.25</v>
      </c>
      <c r="I93" s="8">
        <v>3.5</v>
      </c>
      <c r="J93" s="8">
        <v>3.25</v>
      </c>
      <c r="K93" s="8">
        <v>5</v>
      </c>
      <c r="L93" s="8">
        <v>5.5</v>
      </c>
      <c r="M93" s="8">
        <v>3.5</v>
      </c>
      <c r="N93" s="8">
        <v>5</v>
      </c>
      <c r="O93" s="8">
        <v>4.25</v>
      </c>
      <c r="P93" s="8">
        <v>5.25</v>
      </c>
      <c r="Q93" s="8">
        <v>4.75</v>
      </c>
      <c r="R93" s="47">
        <f t="shared" si="2"/>
        <v>4.0999999999999996</v>
      </c>
    </row>
    <row r="94" spans="1:18" ht="15" x14ac:dyDescent="0.25">
      <c r="A94" s="1" t="s">
        <v>495</v>
      </c>
      <c r="B94" t="s">
        <v>451</v>
      </c>
      <c r="C94" s="1" t="s">
        <v>137</v>
      </c>
      <c r="D94" s="15" t="s">
        <v>65</v>
      </c>
      <c r="E94" s="14">
        <v>5.5</v>
      </c>
      <c r="F94" s="8">
        <v>4</v>
      </c>
      <c r="G94" s="8">
        <v>3.5</v>
      </c>
      <c r="H94" s="8">
        <v>4</v>
      </c>
      <c r="I94" s="8">
        <v>5</v>
      </c>
      <c r="J94" s="8">
        <v>4.25</v>
      </c>
      <c r="K94" s="8">
        <v>3.5</v>
      </c>
      <c r="L94" s="8">
        <v>5</v>
      </c>
      <c r="M94" s="8">
        <v>2.5</v>
      </c>
      <c r="N94" s="8">
        <v>3</v>
      </c>
      <c r="O94" s="8">
        <v>3</v>
      </c>
      <c r="P94" s="8">
        <v>3</v>
      </c>
      <c r="Q94" s="8">
        <v>5.75</v>
      </c>
      <c r="R94" s="47">
        <f t="shared" si="2"/>
        <v>4</v>
      </c>
    </row>
    <row r="95" spans="1:18" ht="15" x14ac:dyDescent="0.25">
      <c r="A95" s="1" t="s">
        <v>495</v>
      </c>
      <c r="B95" s="1" t="s">
        <v>323</v>
      </c>
      <c r="C95" s="1" t="s">
        <v>324</v>
      </c>
      <c r="D95" s="15" t="s">
        <v>65</v>
      </c>
      <c r="E95" s="14">
        <v>5.25</v>
      </c>
      <c r="F95" s="8">
        <v>4</v>
      </c>
      <c r="G95" s="8">
        <v>5.25</v>
      </c>
      <c r="H95" s="8">
        <v>3.5</v>
      </c>
      <c r="I95" s="8">
        <v>5.5</v>
      </c>
      <c r="J95" s="8">
        <v>5</v>
      </c>
      <c r="K95" s="8">
        <v>4</v>
      </c>
      <c r="L95" s="8">
        <v>4</v>
      </c>
      <c r="M95" s="8">
        <v>4.75</v>
      </c>
      <c r="N95" s="8">
        <v>5.75</v>
      </c>
      <c r="O95" s="8">
        <v>3.5</v>
      </c>
      <c r="P95" s="8">
        <v>4.75</v>
      </c>
      <c r="Q95" s="8">
        <v>5</v>
      </c>
      <c r="R95" s="47">
        <f t="shared" si="2"/>
        <v>4.5999999999999996</v>
      </c>
    </row>
    <row r="96" spans="1:18" ht="15" x14ac:dyDescent="0.25">
      <c r="A96" s="1" t="s">
        <v>495</v>
      </c>
      <c r="B96" s="1" t="s">
        <v>217</v>
      </c>
      <c r="C96" s="1" t="s">
        <v>70</v>
      </c>
      <c r="D96" s="15" t="s">
        <v>65</v>
      </c>
      <c r="E96" s="14">
        <v>4.5</v>
      </c>
      <c r="F96" s="8">
        <v>5.75</v>
      </c>
      <c r="G96" s="8">
        <v>2</v>
      </c>
      <c r="H96" s="8">
        <v>5.5</v>
      </c>
      <c r="I96" s="8">
        <v>4</v>
      </c>
      <c r="J96" s="8">
        <v>3.75</v>
      </c>
      <c r="K96" s="8">
        <v>4.25</v>
      </c>
      <c r="L96" s="8">
        <v>5.5</v>
      </c>
      <c r="M96" s="8">
        <v>4.25</v>
      </c>
      <c r="N96" s="8">
        <v>4.75</v>
      </c>
      <c r="O96" s="8">
        <v>5.5</v>
      </c>
      <c r="P96" s="8">
        <v>5.5</v>
      </c>
      <c r="Q96" s="8">
        <v>4</v>
      </c>
      <c r="R96" s="47">
        <f t="shared" si="2"/>
        <v>4.5999999999999996</v>
      </c>
    </row>
    <row r="97" spans="1:18" ht="15" x14ac:dyDescent="0.25">
      <c r="A97" s="17" t="s">
        <v>495</v>
      </c>
      <c r="B97" s="18" t="s">
        <v>41</v>
      </c>
      <c r="C97" s="18" t="s">
        <v>475</v>
      </c>
      <c r="D97" s="48" t="s">
        <v>64</v>
      </c>
      <c r="E97" s="21">
        <v>3.5</v>
      </c>
      <c r="F97" s="12">
        <v>3.5</v>
      </c>
      <c r="G97" s="12"/>
      <c r="H97" s="12">
        <v>5.5</v>
      </c>
      <c r="I97" s="12"/>
      <c r="J97" s="12">
        <v>3.25</v>
      </c>
      <c r="K97" s="12">
        <v>3.25</v>
      </c>
      <c r="L97" s="12">
        <v>4.75</v>
      </c>
      <c r="M97" s="12">
        <v>4</v>
      </c>
      <c r="N97" s="12">
        <v>4.5</v>
      </c>
      <c r="O97" s="12">
        <v>5.5</v>
      </c>
      <c r="P97" s="12">
        <v>4.25</v>
      </c>
      <c r="Q97" s="12">
        <v>5.5</v>
      </c>
      <c r="R97" s="46">
        <f t="shared" si="2"/>
        <v>4.3</v>
      </c>
    </row>
    <row r="98" spans="1:18" ht="15" x14ac:dyDescent="0.25">
      <c r="A98" s="17" t="s">
        <v>495</v>
      </c>
      <c r="B98" s="18" t="s">
        <v>172</v>
      </c>
      <c r="C98" s="18" t="s">
        <v>173</v>
      </c>
      <c r="D98" s="48" t="s">
        <v>64</v>
      </c>
      <c r="E98" s="21">
        <v>3</v>
      </c>
      <c r="F98" s="12">
        <v>5.75</v>
      </c>
      <c r="G98" s="12">
        <v>3</v>
      </c>
      <c r="H98" s="12">
        <v>5.75</v>
      </c>
      <c r="I98" s="12">
        <v>5.75</v>
      </c>
      <c r="J98" s="12">
        <v>3.75</v>
      </c>
      <c r="K98" s="12">
        <v>3.25</v>
      </c>
      <c r="L98" s="12">
        <v>5</v>
      </c>
      <c r="M98" s="12">
        <v>5.75</v>
      </c>
      <c r="N98" s="12">
        <v>5</v>
      </c>
      <c r="O98" s="12">
        <v>5.75</v>
      </c>
      <c r="P98" s="12">
        <v>5</v>
      </c>
      <c r="Q98" s="12">
        <v>5</v>
      </c>
      <c r="R98" s="46">
        <f t="shared" si="2"/>
        <v>4.8</v>
      </c>
    </row>
    <row r="99" spans="1:18" ht="15" x14ac:dyDescent="0.25">
      <c r="A99" s="17" t="s">
        <v>495</v>
      </c>
      <c r="B99" s="18" t="s">
        <v>243</v>
      </c>
      <c r="C99" s="18" t="s">
        <v>244</v>
      </c>
      <c r="D99" s="48" t="s">
        <v>64</v>
      </c>
      <c r="E99" s="21">
        <v>6</v>
      </c>
      <c r="F99" s="12">
        <v>5</v>
      </c>
      <c r="G99" s="12">
        <v>2.75</v>
      </c>
      <c r="H99" s="12">
        <v>5.5</v>
      </c>
      <c r="I99" s="12">
        <v>4</v>
      </c>
      <c r="J99" s="12">
        <v>5</v>
      </c>
      <c r="K99" s="12">
        <v>4.5</v>
      </c>
      <c r="L99" s="12">
        <v>3.25</v>
      </c>
      <c r="M99" s="12">
        <v>5.25</v>
      </c>
      <c r="N99" s="12">
        <v>4.5</v>
      </c>
      <c r="O99" s="12">
        <v>5.5</v>
      </c>
      <c r="P99" s="12">
        <v>5.75</v>
      </c>
      <c r="Q99" s="12">
        <v>4.75</v>
      </c>
      <c r="R99" s="46">
        <f t="shared" si="2"/>
        <v>4.8</v>
      </c>
    </row>
    <row r="100" spans="1:18" ht="15" x14ac:dyDescent="0.25">
      <c r="A100" s="17" t="s">
        <v>495</v>
      </c>
      <c r="B100" s="18" t="s">
        <v>245</v>
      </c>
      <c r="C100" s="18" t="s">
        <v>246</v>
      </c>
      <c r="D100" s="48" t="s">
        <v>64</v>
      </c>
      <c r="E100" s="21">
        <v>3.5</v>
      </c>
      <c r="F100" s="12">
        <v>6</v>
      </c>
      <c r="G100" s="12">
        <v>3</v>
      </c>
      <c r="H100" s="12">
        <v>3.25</v>
      </c>
      <c r="I100" s="12">
        <v>4.25</v>
      </c>
      <c r="J100" s="12">
        <v>5</v>
      </c>
      <c r="K100" s="12">
        <v>4.75</v>
      </c>
      <c r="L100" s="12">
        <v>4.25</v>
      </c>
      <c r="M100" s="12">
        <v>4.25</v>
      </c>
      <c r="N100" s="12">
        <v>5.25</v>
      </c>
      <c r="O100" s="12">
        <v>3.25</v>
      </c>
      <c r="P100" s="12">
        <v>4</v>
      </c>
      <c r="Q100" s="12">
        <v>4.5</v>
      </c>
      <c r="R100" s="46">
        <f t="shared" si="2"/>
        <v>4.3</v>
      </c>
    </row>
    <row r="101" spans="1:18" ht="15" x14ac:dyDescent="0.25">
      <c r="A101" s="17" t="s">
        <v>495</v>
      </c>
      <c r="B101" s="18" t="s">
        <v>299</v>
      </c>
      <c r="C101" s="18" t="s">
        <v>300</v>
      </c>
      <c r="D101" s="48" t="s">
        <v>64</v>
      </c>
      <c r="E101" s="21">
        <v>3</v>
      </c>
      <c r="F101" s="12">
        <v>6</v>
      </c>
      <c r="G101" s="12">
        <v>4</v>
      </c>
      <c r="H101" s="12">
        <v>5</v>
      </c>
      <c r="I101" s="12">
        <v>4.25</v>
      </c>
      <c r="J101" s="12">
        <v>5.25</v>
      </c>
      <c r="K101" s="12">
        <v>5</v>
      </c>
      <c r="L101" s="12"/>
      <c r="M101" s="12">
        <v>5.75</v>
      </c>
      <c r="N101" s="12">
        <v>4.25</v>
      </c>
      <c r="O101" s="12">
        <v>5</v>
      </c>
      <c r="P101" s="12">
        <v>5.75</v>
      </c>
      <c r="Q101" s="12">
        <v>5.5</v>
      </c>
      <c r="R101" s="46">
        <f t="shared" si="2"/>
        <v>4.9000000000000004</v>
      </c>
    </row>
    <row r="102" spans="1:18" ht="15" x14ac:dyDescent="0.25">
      <c r="A102" s="17" t="s">
        <v>495</v>
      </c>
      <c r="B102" s="18" t="s">
        <v>333</v>
      </c>
      <c r="C102" s="18" t="s">
        <v>334</v>
      </c>
      <c r="D102" s="48" t="s">
        <v>64</v>
      </c>
      <c r="E102" s="21">
        <v>6</v>
      </c>
      <c r="F102" s="12">
        <v>4.5</v>
      </c>
      <c r="G102" s="12">
        <v>4.75</v>
      </c>
      <c r="H102" s="12">
        <v>3.75</v>
      </c>
      <c r="I102" s="12">
        <v>5.75</v>
      </c>
      <c r="J102" s="12">
        <v>4.75</v>
      </c>
      <c r="K102" s="12">
        <v>4.5</v>
      </c>
      <c r="L102" s="12">
        <v>5</v>
      </c>
      <c r="M102" s="12">
        <v>3.5</v>
      </c>
      <c r="N102" s="12">
        <v>4.5</v>
      </c>
      <c r="O102" s="12">
        <v>3.75</v>
      </c>
      <c r="P102" s="12">
        <v>5.25</v>
      </c>
      <c r="Q102" s="12">
        <v>5.75</v>
      </c>
      <c r="R102" s="46">
        <f t="shared" si="2"/>
        <v>4.8</v>
      </c>
    </row>
    <row r="103" spans="1:18" ht="15" x14ac:dyDescent="0.25">
      <c r="A103" s="1" t="s">
        <v>496</v>
      </c>
      <c r="B103" t="s">
        <v>371</v>
      </c>
      <c r="C103" s="1" t="s">
        <v>372</v>
      </c>
      <c r="D103" s="15" t="s">
        <v>65</v>
      </c>
      <c r="E103" s="14">
        <v>2.25</v>
      </c>
      <c r="F103" s="8">
        <v>3.75</v>
      </c>
      <c r="G103" s="8">
        <v>5</v>
      </c>
      <c r="H103" s="8">
        <v>5.5</v>
      </c>
      <c r="I103" s="8">
        <v>5.5</v>
      </c>
      <c r="J103" s="8">
        <v>5.75</v>
      </c>
      <c r="K103" s="8">
        <v>5.75</v>
      </c>
      <c r="L103" s="8">
        <v>3.75</v>
      </c>
      <c r="M103" s="8">
        <v>6</v>
      </c>
      <c r="N103" s="8">
        <v>4.5</v>
      </c>
      <c r="O103" s="8">
        <v>5.5</v>
      </c>
      <c r="P103" s="8">
        <v>5</v>
      </c>
      <c r="Q103" s="8">
        <v>4.25</v>
      </c>
      <c r="R103" s="47">
        <f t="shared" si="2"/>
        <v>4.8</v>
      </c>
    </row>
    <row r="104" spans="1:18" ht="15" x14ac:dyDescent="0.25">
      <c r="A104" s="1" t="s">
        <v>496</v>
      </c>
      <c r="B104" s="1" t="s">
        <v>44</v>
      </c>
      <c r="C104" s="1" t="s">
        <v>19</v>
      </c>
      <c r="D104" s="15" t="s">
        <v>65</v>
      </c>
      <c r="E104" s="14">
        <v>2.75</v>
      </c>
      <c r="F104" s="8">
        <v>4.5</v>
      </c>
      <c r="G104" s="8">
        <v>5.75</v>
      </c>
      <c r="H104" s="8">
        <v>5.75</v>
      </c>
      <c r="I104" s="8">
        <v>5</v>
      </c>
      <c r="J104" s="8">
        <v>2.75</v>
      </c>
      <c r="K104" s="8">
        <v>5.25</v>
      </c>
      <c r="L104" s="8">
        <v>3.5</v>
      </c>
      <c r="M104" s="8">
        <v>4.5</v>
      </c>
      <c r="N104" s="8">
        <v>3.25</v>
      </c>
      <c r="O104" s="8">
        <v>4.75</v>
      </c>
      <c r="P104" s="8">
        <v>4.75</v>
      </c>
      <c r="Q104" s="8">
        <v>5.5</v>
      </c>
      <c r="R104" s="47">
        <f t="shared" si="2"/>
        <v>4.5</v>
      </c>
    </row>
    <row r="105" spans="1:18" ht="15" x14ac:dyDescent="0.25">
      <c r="A105" s="1" t="s">
        <v>496</v>
      </c>
      <c r="B105" t="s">
        <v>145</v>
      </c>
      <c r="C105" s="1" t="s">
        <v>70</v>
      </c>
      <c r="D105" s="15" t="s">
        <v>65</v>
      </c>
      <c r="E105" s="14">
        <v>2</v>
      </c>
      <c r="F105" s="8">
        <v>5.25</v>
      </c>
      <c r="G105" s="8">
        <v>5</v>
      </c>
      <c r="H105" s="8">
        <v>4</v>
      </c>
      <c r="I105" s="8">
        <v>3.25</v>
      </c>
      <c r="J105" s="8">
        <v>3.25</v>
      </c>
      <c r="K105" s="8">
        <v>2</v>
      </c>
      <c r="L105" s="8">
        <v>5.5</v>
      </c>
      <c r="M105" s="8">
        <v>5.5</v>
      </c>
      <c r="N105" s="8">
        <v>3.75</v>
      </c>
      <c r="O105" s="8">
        <v>4</v>
      </c>
      <c r="P105" s="8">
        <v>4.25</v>
      </c>
      <c r="Q105" s="8">
        <v>2</v>
      </c>
      <c r="R105" s="47">
        <f t="shared" si="2"/>
        <v>3.8</v>
      </c>
    </row>
    <row r="106" spans="1:18" ht="15" x14ac:dyDescent="0.25">
      <c r="A106" s="1" t="s">
        <v>496</v>
      </c>
      <c r="B106" t="s">
        <v>407</v>
      </c>
      <c r="C106" s="1" t="s">
        <v>328</v>
      </c>
      <c r="D106" s="15" t="s">
        <v>65</v>
      </c>
      <c r="E106" s="14">
        <v>3.25</v>
      </c>
      <c r="F106" s="8">
        <v>3.25</v>
      </c>
      <c r="G106" s="8">
        <v>3</v>
      </c>
      <c r="H106" s="8">
        <v>3.5</v>
      </c>
      <c r="I106" s="8">
        <v>4.75</v>
      </c>
      <c r="J106" s="8">
        <v>3.25</v>
      </c>
      <c r="K106" s="8">
        <v>4.75</v>
      </c>
      <c r="L106" s="8">
        <v>5.5</v>
      </c>
      <c r="M106" s="8">
        <v>5.5</v>
      </c>
      <c r="N106" s="8">
        <v>3.75</v>
      </c>
      <c r="O106" s="8">
        <v>3.5</v>
      </c>
      <c r="P106" s="8">
        <v>5.75</v>
      </c>
      <c r="Q106" s="8">
        <v>5.5</v>
      </c>
      <c r="R106" s="47">
        <f t="shared" si="2"/>
        <v>4.3</v>
      </c>
    </row>
    <row r="107" spans="1:18" ht="15" x14ac:dyDescent="0.25">
      <c r="A107" s="1" t="s">
        <v>496</v>
      </c>
      <c r="B107" s="1" t="s">
        <v>215</v>
      </c>
      <c r="C107" s="1" t="s">
        <v>216</v>
      </c>
      <c r="D107" s="15" t="s">
        <v>65</v>
      </c>
      <c r="E107" s="14">
        <v>3.5</v>
      </c>
      <c r="F107" s="8">
        <v>3.5</v>
      </c>
      <c r="G107" s="8">
        <v>2.75</v>
      </c>
      <c r="H107" s="8">
        <v>3</v>
      </c>
      <c r="I107" s="8">
        <v>4.75</v>
      </c>
      <c r="J107" s="8">
        <v>5.75</v>
      </c>
      <c r="K107" s="8">
        <v>5.75</v>
      </c>
      <c r="L107" s="8">
        <v>4.75</v>
      </c>
      <c r="M107" s="8">
        <v>4.25</v>
      </c>
      <c r="N107" s="8">
        <v>4</v>
      </c>
      <c r="O107" s="8">
        <v>3</v>
      </c>
      <c r="P107" s="8">
        <v>5.75</v>
      </c>
      <c r="Q107" s="8">
        <v>4.75</v>
      </c>
      <c r="R107" s="47">
        <f t="shared" si="2"/>
        <v>4.3</v>
      </c>
    </row>
    <row r="108" spans="1:18" ht="15" x14ac:dyDescent="0.25">
      <c r="A108" s="1" t="s">
        <v>496</v>
      </c>
      <c r="B108" s="1" t="s">
        <v>221</v>
      </c>
      <c r="C108" s="1" t="s">
        <v>222</v>
      </c>
      <c r="D108" s="15" t="s">
        <v>65</v>
      </c>
      <c r="E108" s="14">
        <v>4.25</v>
      </c>
      <c r="F108" s="8">
        <v>4</v>
      </c>
      <c r="G108" s="8">
        <v>4.25</v>
      </c>
      <c r="H108" s="8">
        <v>3.75</v>
      </c>
      <c r="I108" s="8">
        <v>5.25</v>
      </c>
      <c r="J108" s="8">
        <v>4.25</v>
      </c>
      <c r="K108" s="8">
        <v>4.25</v>
      </c>
      <c r="L108" s="8">
        <v>6</v>
      </c>
      <c r="M108" s="8">
        <v>5</v>
      </c>
      <c r="N108" s="8">
        <v>5.25</v>
      </c>
      <c r="O108" s="8">
        <v>3.75</v>
      </c>
      <c r="P108" s="8">
        <v>5.75</v>
      </c>
      <c r="Q108" s="8">
        <v>4</v>
      </c>
      <c r="R108" s="47">
        <f t="shared" si="2"/>
        <v>4.5999999999999996</v>
      </c>
    </row>
    <row r="109" spans="1:18" ht="15" x14ac:dyDescent="0.25">
      <c r="A109" s="1" t="s">
        <v>496</v>
      </c>
      <c r="B109" s="1" t="s">
        <v>59</v>
      </c>
      <c r="C109" s="1" t="s">
        <v>32</v>
      </c>
      <c r="D109" s="15" t="s">
        <v>65</v>
      </c>
      <c r="E109" s="14">
        <v>5.5</v>
      </c>
      <c r="F109" s="8">
        <v>5.5</v>
      </c>
      <c r="G109" s="8">
        <v>5</v>
      </c>
      <c r="H109" s="8">
        <v>3</v>
      </c>
      <c r="I109" s="8">
        <v>6</v>
      </c>
      <c r="J109" s="8">
        <v>5.25</v>
      </c>
      <c r="K109" s="8">
        <v>5.75</v>
      </c>
      <c r="L109" s="8">
        <v>6</v>
      </c>
      <c r="M109" s="8">
        <v>4.5</v>
      </c>
      <c r="N109" s="8">
        <v>5.75</v>
      </c>
      <c r="O109" s="8">
        <v>4.5</v>
      </c>
      <c r="P109" s="8">
        <v>4.75</v>
      </c>
      <c r="Q109" s="8">
        <v>3</v>
      </c>
      <c r="R109" s="47">
        <f t="shared" si="2"/>
        <v>5</v>
      </c>
    </row>
    <row r="110" spans="1:18" ht="15" x14ac:dyDescent="0.25">
      <c r="A110" s="1" t="s">
        <v>496</v>
      </c>
      <c r="B110" s="1" t="s">
        <v>270</v>
      </c>
      <c r="C110" s="1" t="s">
        <v>271</v>
      </c>
      <c r="D110" s="15" t="s">
        <v>65</v>
      </c>
      <c r="E110" s="14">
        <v>6</v>
      </c>
      <c r="F110" s="8">
        <v>4</v>
      </c>
      <c r="G110" s="8">
        <v>2.75</v>
      </c>
      <c r="H110" s="8">
        <v>4</v>
      </c>
      <c r="I110" s="8">
        <v>3.5</v>
      </c>
      <c r="J110" s="8">
        <v>5.5</v>
      </c>
      <c r="K110" s="8">
        <v>3.25</v>
      </c>
      <c r="L110" s="8">
        <v>5.75</v>
      </c>
      <c r="M110" s="8">
        <v>5</v>
      </c>
      <c r="N110" s="8">
        <v>3.75</v>
      </c>
      <c r="O110" s="8">
        <v>4</v>
      </c>
      <c r="P110" s="8">
        <v>4.5</v>
      </c>
      <c r="Q110" s="8">
        <v>5.5</v>
      </c>
      <c r="R110" s="47">
        <f t="shared" si="2"/>
        <v>4.4000000000000004</v>
      </c>
    </row>
    <row r="111" spans="1:18" ht="15" x14ac:dyDescent="0.25">
      <c r="A111" s="1" t="s">
        <v>496</v>
      </c>
      <c r="B111" t="s">
        <v>430</v>
      </c>
      <c r="C111" s="1" t="s">
        <v>313</v>
      </c>
      <c r="D111" s="15" t="s">
        <v>65</v>
      </c>
      <c r="E111" s="14">
        <v>6</v>
      </c>
      <c r="F111" s="8">
        <v>3.25</v>
      </c>
      <c r="G111" s="8">
        <v>5.75</v>
      </c>
      <c r="H111" s="8">
        <v>5.5</v>
      </c>
      <c r="I111" s="8">
        <v>6</v>
      </c>
      <c r="J111" s="8">
        <v>5.5</v>
      </c>
      <c r="K111" s="8">
        <v>5.5</v>
      </c>
      <c r="L111" s="8">
        <v>6</v>
      </c>
      <c r="M111" s="8">
        <v>5.25</v>
      </c>
      <c r="N111" s="8">
        <v>4.5</v>
      </c>
      <c r="O111" s="8">
        <v>5.5</v>
      </c>
      <c r="P111" s="8">
        <v>4.75</v>
      </c>
      <c r="Q111" s="8">
        <v>5.25</v>
      </c>
      <c r="R111" s="47">
        <f t="shared" si="2"/>
        <v>5.3</v>
      </c>
    </row>
    <row r="112" spans="1:18" ht="15" x14ac:dyDescent="0.25">
      <c r="A112" s="1" t="s">
        <v>496</v>
      </c>
      <c r="B112" s="1" t="s">
        <v>280</v>
      </c>
      <c r="C112" s="1" t="s">
        <v>281</v>
      </c>
      <c r="D112" s="15" t="s">
        <v>65</v>
      </c>
      <c r="E112" s="14">
        <v>3</v>
      </c>
      <c r="F112" s="8">
        <v>4</v>
      </c>
      <c r="G112" s="8">
        <v>3.75</v>
      </c>
      <c r="H112" s="8">
        <v>4.75</v>
      </c>
      <c r="I112" s="8">
        <v>5.25</v>
      </c>
      <c r="J112" s="8">
        <v>5.75</v>
      </c>
      <c r="K112" s="8">
        <v>3</v>
      </c>
      <c r="L112" s="8">
        <v>5</v>
      </c>
      <c r="M112" s="8">
        <v>5</v>
      </c>
      <c r="N112" s="8">
        <v>5.75</v>
      </c>
      <c r="O112" s="8">
        <v>4.75</v>
      </c>
      <c r="P112" s="8">
        <v>5.25</v>
      </c>
      <c r="Q112" s="8">
        <v>4.5</v>
      </c>
      <c r="R112" s="47">
        <f t="shared" si="2"/>
        <v>4.5999999999999996</v>
      </c>
    </row>
    <row r="113" spans="1:18" ht="15" x14ac:dyDescent="0.25">
      <c r="A113" s="1" t="s">
        <v>496</v>
      </c>
      <c r="B113" s="1" t="s">
        <v>316</v>
      </c>
      <c r="C113" s="1" t="s">
        <v>220</v>
      </c>
      <c r="D113" s="15" t="s">
        <v>65</v>
      </c>
      <c r="E113" s="14">
        <v>3</v>
      </c>
      <c r="F113" s="8">
        <v>6</v>
      </c>
      <c r="G113" s="8">
        <v>5.25</v>
      </c>
      <c r="H113" s="8">
        <v>5.75</v>
      </c>
      <c r="I113" s="8">
        <v>5.25</v>
      </c>
      <c r="J113" s="8">
        <v>3.5</v>
      </c>
      <c r="K113" s="8">
        <v>3</v>
      </c>
      <c r="L113" s="8">
        <v>5</v>
      </c>
      <c r="M113" s="8">
        <v>4</v>
      </c>
      <c r="N113" s="8">
        <v>5.5</v>
      </c>
      <c r="O113" s="8">
        <v>5.75</v>
      </c>
      <c r="P113" s="8">
        <v>4.5</v>
      </c>
      <c r="Q113" s="8">
        <v>4</v>
      </c>
      <c r="R113" s="47">
        <f t="shared" si="2"/>
        <v>4.7</v>
      </c>
    </row>
    <row r="114" spans="1:18" ht="15" x14ac:dyDescent="0.25">
      <c r="A114" s="1" t="s">
        <v>496</v>
      </c>
      <c r="B114" t="s">
        <v>452</v>
      </c>
      <c r="C114" s="1" t="s">
        <v>453</v>
      </c>
      <c r="D114" s="15" t="s">
        <v>65</v>
      </c>
      <c r="E114" s="14">
        <v>5.5</v>
      </c>
      <c r="F114" s="8">
        <v>3.5</v>
      </c>
      <c r="G114" s="8">
        <v>5</v>
      </c>
      <c r="H114" s="8">
        <v>3.5</v>
      </c>
      <c r="I114" s="8">
        <v>4.5</v>
      </c>
      <c r="J114" s="8">
        <v>5</v>
      </c>
      <c r="K114" s="8">
        <v>4.5</v>
      </c>
      <c r="L114" s="8">
        <v>5.75</v>
      </c>
      <c r="M114" s="8">
        <v>2.5</v>
      </c>
      <c r="N114" s="8">
        <v>3</v>
      </c>
      <c r="O114" s="8">
        <v>3</v>
      </c>
      <c r="P114" s="8">
        <v>3</v>
      </c>
      <c r="Q114" s="8">
        <v>3.75</v>
      </c>
      <c r="R114" s="47">
        <f t="shared" si="2"/>
        <v>4</v>
      </c>
    </row>
    <row r="115" spans="1:18" ht="15" x14ac:dyDescent="0.25">
      <c r="A115" s="1" t="s">
        <v>496</v>
      </c>
      <c r="B115" s="1" t="s">
        <v>329</v>
      </c>
      <c r="C115" s="1" t="s">
        <v>330</v>
      </c>
      <c r="D115" s="15" t="s">
        <v>65</v>
      </c>
      <c r="E115" s="14">
        <v>3.5</v>
      </c>
      <c r="F115" s="8">
        <v>4.75</v>
      </c>
      <c r="G115" s="8">
        <v>4.5</v>
      </c>
      <c r="H115" s="8">
        <v>4</v>
      </c>
      <c r="I115" s="8">
        <v>4.25</v>
      </c>
      <c r="J115" s="8">
        <v>5.5</v>
      </c>
      <c r="K115" s="8">
        <v>5.25</v>
      </c>
      <c r="L115" s="8">
        <v>4.5</v>
      </c>
      <c r="M115" s="8">
        <v>4</v>
      </c>
      <c r="N115" s="8">
        <v>4.5</v>
      </c>
      <c r="O115" s="8">
        <v>4</v>
      </c>
      <c r="P115" s="8">
        <v>5.25</v>
      </c>
      <c r="Q115" s="8">
        <v>4.5</v>
      </c>
      <c r="R115" s="47">
        <f t="shared" si="2"/>
        <v>4.5</v>
      </c>
    </row>
    <row r="116" spans="1:18" ht="15" x14ac:dyDescent="0.25">
      <c r="A116" s="17" t="s">
        <v>496</v>
      </c>
      <c r="B116" s="18" t="s">
        <v>81</v>
      </c>
      <c r="C116" s="18" t="s">
        <v>298</v>
      </c>
      <c r="D116" s="48" t="s">
        <v>64</v>
      </c>
      <c r="E116" s="21">
        <v>3.5</v>
      </c>
      <c r="F116" s="12">
        <v>6</v>
      </c>
      <c r="G116" s="12">
        <v>3.25</v>
      </c>
      <c r="H116" s="12">
        <v>6</v>
      </c>
      <c r="I116" s="12">
        <v>5</v>
      </c>
      <c r="J116" s="12">
        <v>2.75</v>
      </c>
      <c r="K116" s="12">
        <v>6</v>
      </c>
      <c r="L116" s="12">
        <v>5</v>
      </c>
      <c r="M116" s="12">
        <v>3.75</v>
      </c>
      <c r="N116" s="12">
        <v>3.25</v>
      </c>
      <c r="O116" s="12">
        <v>5.25</v>
      </c>
      <c r="P116" s="12">
        <v>2.5</v>
      </c>
      <c r="Q116" s="12">
        <v>5</v>
      </c>
      <c r="R116" s="46">
        <f t="shared" si="2"/>
        <v>4.4000000000000004</v>
      </c>
    </row>
    <row r="117" spans="1:18" ht="15" x14ac:dyDescent="0.25">
      <c r="A117" s="17" t="s">
        <v>496</v>
      </c>
      <c r="B117" s="18" t="s">
        <v>108</v>
      </c>
      <c r="C117" s="18" t="s">
        <v>109</v>
      </c>
      <c r="D117" s="48" t="s">
        <v>64</v>
      </c>
      <c r="E117" s="21">
        <v>5</v>
      </c>
      <c r="F117" s="12">
        <v>5.75</v>
      </c>
      <c r="G117" s="12">
        <v>4.25</v>
      </c>
      <c r="H117" s="12">
        <v>4.75</v>
      </c>
      <c r="I117" s="12">
        <v>4</v>
      </c>
      <c r="J117" s="12">
        <v>3.5</v>
      </c>
      <c r="K117" s="12">
        <v>3.5</v>
      </c>
      <c r="L117" s="12">
        <v>3</v>
      </c>
      <c r="M117" s="12">
        <v>3.5</v>
      </c>
      <c r="N117" s="12">
        <v>5.5</v>
      </c>
      <c r="O117" s="12">
        <v>4.75</v>
      </c>
      <c r="P117" s="12">
        <v>5</v>
      </c>
      <c r="Q117" s="12">
        <v>5</v>
      </c>
      <c r="R117" s="46">
        <f t="shared" si="2"/>
        <v>4.4000000000000004</v>
      </c>
    </row>
    <row r="118" spans="1:18" ht="15" x14ac:dyDescent="0.25">
      <c r="A118" s="17" t="s">
        <v>496</v>
      </c>
      <c r="B118" s="18" t="s">
        <v>55</v>
      </c>
      <c r="C118" s="18" t="s">
        <v>28</v>
      </c>
      <c r="D118" s="48" t="s">
        <v>64</v>
      </c>
      <c r="E118" s="21">
        <v>3</v>
      </c>
      <c r="F118" s="12">
        <v>5.75</v>
      </c>
      <c r="G118" s="12">
        <v>5</v>
      </c>
      <c r="H118" s="12">
        <v>5.25</v>
      </c>
      <c r="I118" s="12">
        <v>3.25</v>
      </c>
      <c r="J118" s="12">
        <v>5</v>
      </c>
      <c r="K118" s="12">
        <v>5.25</v>
      </c>
      <c r="L118" s="12">
        <v>5.5</v>
      </c>
      <c r="M118" s="12">
        <v>3.25</v>
      </c>
      <c r="N118" s="12">
        <v>5.5</v>
      </c>
      <c r="O118" s="12">
        <v>4.75</v>
      </c>
      <c r="P118" s="12">
        <v>3.75</v>
      </c>
      <c r="Q118" s="12">
        <v>2.75</v>
      </c>
      <c r="R118" s="46">
        <f t="shared" si="2"/>
        <v>4.5</v>
      </c>
    </row>
    <row r="119" spans="1:18" ht="15" x14ac:dyDescent="0.25">
      <c r="A119" s="17" t="s">
        <v>496</v>
      </c>
      <c r="B119" s="18" t="s">
        <v>223</v>
      </c>
      <c r="C119" s="18" t="s">
        <v>224</v>
      </c>
      <c r="D119" s="48" t="s">
        <v>64</v>
      </c>
      <c r="E119" s="21">
        <v>2.5</v>
      </c>
      <c r="F119" s="12">
        <v>4.25</v>
      </c>
      <c r="G119" s="12">
        <v>4.25</v>
      </c>
      <c r="H119" s="12">
        <v>4.25</v>
      </c>
      <c r="I119" s="12">
        <v>6</v>
      </c>
      <c r="J119" s="12">
        <v>4.75</v>
      </c>
      <c r="K119" s="12">
        <v>4.5</v>
      </c>
      <c r="L119" s="12">
        <v>4.75</v>
      </c>
      <c r="M119" s="12">
        <v>4.25</v>
      </c>
      <c r="N119" s="12">
        <v>4.75</v>
      </c>
      <c r="O119" s="12">
        <v>4.25</v>
      </c>
      <c r="P119" s="12">
        <v>5.5</v>
      </c>
      <c r="Q119" s="12">
        <v>4</v>
      </c>
      <c r="R119" s="46">
        <f t="shared" si="2"/>
        <v>4.5</v>
      </c>
    </row>
    <row r="120" spans="1:18" ht="15" x14ac:dyDescent="0.25">
      <c r="A120" s="17" t="s">
        <v>496</v>
      </c>
      <c r="B120" s="18" t="s">
        <v>263</v>
      </c>
      <c r="C120" s="18" t="s">
        <v>264</v>
      </c>
      <c r="D120" s="48" t="s">
        <v>64</v>
      </c>
      <c r="E120" s="21">
        <v>2.25</v>
      </c>
      <c r="F120" s="12">
        <v>5</v>
      </c>
      <c r="G120" s="12">
        <v>3.75</v>
      </c>
      <c r="H120" s="12">
        <v>4</v>
      </c>
      <c r="I120" s="12">
        <v>4.25</v>
      </c>
      <c r="J120" s="12">
        <v>4.5</v>
      </c>
      <c r="K120" s="12">
        <v>3.75</v>
      </c>
      <c r="L120" s="12">
        <v>3.75</v>
      </c>
      <c r="M120" s="12">
        <v>3.25</v>
      </c>
      <c r="N120" s="12">
        <v>3.75</v>
      </c>
      <c r="O120" s="12">
        <v>4</v>
      </c>
      <c r="P120" s="12">
        <v>5</v>
      </c>
      <c r="Q120" s="12">
        <v>4.5</v>
      </c>
      <c r="R120" s="46">
        <f t="shared" si="2"/>
        <v>4</v>
      </c>
    </row>
    <row r="121" spans="1:18" ht="15" x14ac:dyDescent="0.25">
      <c r="A121" s="17" t="s">
        <v>496</v>
      </c>
      <c r="B121" s="18" t="s">
        <v>289</v>
      </c>
      <c r="C121" s="18" t="s">
        <v>274</v>
      </c>
      <c r="D121" s="48" t="s">
        <v>64</v>
      </c>
      <c r="E121" s="21">
        <v>5.25</v>
      </c>
      <c r="F121" s="12">
        <v>3.25</v>
      </c>
      <c r="G121" s="12">
        <v>5.25</v>
      </c>
      <c r="H121" s="12">
        <v>3.75</v>
      </c>
      <c r="I121" s="12">
        <v>3.75</v>
      </c>
      <c r="J121" s="12">
        <v>6</v>
      </c>
      <c r="K121" s="12">
        <v>5</v>
      </c>
      <c r="L121" s="12">
        <v>3.5</v>
      </c>
      <c r="M121" s="12">
        <v>5</v>
      </c>
      <c r="N121" s="12">
        <v>5.75</v>
      </c>
      <c r="O121" s="12">
        <v>3.75</v>
      </c>
      <c r="P121" s="12">
        <v>5.25</v>
      </c>
      <c r="Q121" s="12">
        <v>4.5</v>
      </c>
      <c r="R121" s="46">
        <f t="shared" si="2"/>
        <v>4.5999999999999996</v>
      </c>
    </row>
    <row r="122" spans="1:18" ht="15" x14ac:dyDescent="0.25">
      <c r="A122" s="17" t="s">
        <v>496</v>
      </c>
      <c r="B122" s="18" t="s">
        <v>344</v>
      </c>
      <c r="C122" s="18" t="s">
        <v>345</v>
      </c>
      <c r="D122" s="48" t="s">
        <v>64</v>
      </c>
      <c r="E122" s="21">
        <v>4.25</v>
      </c>
      <c r="F122" s="12">
        <v>5</v>
      </c>
      <c r="G122" s="12">
        <v>4.75</v>
      </c>
      <c r="H122" s="12">
        <v>4</v>
      </c>
      <c r="I122" s="12">
        <v>4</v>
      </c>
      <c r="J122" s="12">
        <v>3.75</v>
      </c>
      <c r="K122" s="12">
        <v>3.75</v>
      </c>
      <c r="L122" s="12">
        <v>4</v>
      </c>
      <c r="M122" s="12">
        <v>6</v>
      </c>
      <c r="N122" s="12">
        <v>4.25</v>
      </c>
      <c r="O122" s="12">
        <v>4</v>
      </c>
      <c r="P122" s="12">
        <v>4.75</v>
      </c>
      <c r="Q122" s="12">
        <v>5.5</v>
      </c>
      <c r="R122" s="46">
        <f t="shared" si="2"/>
        <v>4.5</v>
      </c>
    </row>
    <row r="123" spans="1:18" ht="15" x14ac:dyDescent="0.25">
      <c r="A123" s="1" t="s">
        <v>497</v>
      </c>
      <c r="B123" s="1" t="s">
        <v>88</v>
      </c>
      <c r="C123" s="1" t="s">
        <v>87</v>
      </c>
      <c r="D123" s="15" t="s">
        <v>65</v>
      </c>
      <c r="E123" s="14">
        <v>2.25</v>
      </c>
      <c r="F123" s="8">
        <v>3.75</v>
      </c>
      <c r="G123" s="8">
        <v>5</v>
      </c>
      <c r="H123" s="8">
        <v>5.5</v>
      </c>
      <c r="I123" s="8">
        <v>5.5</v>
      </c>
      <c r="J123" s="8">
        <v>5.75</v>
      </c>
      <c r="K123" s="8">
        <v>5.75</v>
      </c>
      <c r="L123" s="8">
        <v>3.75</v>
      </c>
      <c r="M123" s="8">
        <v>6</v>
      </c>
      <c r="N123" s="8">
        <v>4.5</v>
      </c>
      <c r="O123" s="8">
        <v>5.5</v>
      </c>
      <c r="P123" s="8">
        <v>5</v>
      </c>
      <c r="Q123" s="8">
        <v>4.25</v>
      </c>
      <c r="R123" s="47">
        <f t="shared" si="2"/>
        <v>4.8</v>
      </c>
    </row>
    <row r="124" spans="1:18" ht="15" x14ac:dyDescent="0.25">
      <c r="A124" s="1" t="s">
        <v>497</v>
      </c>
      <c r="B124" t="s">
        <v>390</v>
      </c>
      <c r="C124" s="1" t="s">
        <v>107</v>
      </c>
      <c r="D124" s="15" t="s">
        <v>65</v>
      </c>
      <c r="E124" s="14">
        <v>3</v>
      </c>
      <c r="F124" s="8">
        <v>3.75</v>
      </c>
      <c r="G124" s="8">
        <v>4</v>
      </c>
      <c r="H124" s="8">
        <v>3</v>
      </c>
      <c r="I124" s="8">
        <v>5.5</v>
      </c>
      <c r="J124" s="8">
        <v>5</v>
      </c>
      <c r="K124" s="8">
        <v>5.75</v>
      </c>
      <c r="L124" s="8">
        <v>5</v>
      </c>
      <c r="M124" s="8">
        <v>4.75</v>
      </c>
      <c r="N124" s="8">
        <v>5</v>
      </c>
      <c r="O124" s="8">
        <v>3</v>
      </c>
      <c r="P124" s="8">
        <v>5.75</v>
      </c>
      <c r="Q124" s="8">
        <v>5.75</v>
      </c>
      <c r="R124" s="47">
        <f t="shared" si="2"/>
        <v>4.5999999999999996</v>
      </c>
    </row>
    <row r="125" spans="1:18" ht="15" x14ac:dyDescent="0.25">
      <c r="A125" s="1" t="s">
        <v>497</v>
      </c>
      <c r="B125" s="1" t="s">
        <v>153</v>
      </c>
      <c r="C125" s="1" t="s">
        <v>154</v>
      </c>
      <c r="D125" s="15" t="s">
        <v>65</v>
      </c>
      <c r="E125" s="14">
        <v>2.5</v>
      </c>
      <c r="F125" s="8">
        <v>5</v>
      </c>
      <c r="G125" s="8">
        <v>4.5</v>
      </c>
      <c r="H125" s="8">
        <v>3.25</v>
      </c>
      <c r="I125" s="8">
        <v>3.5</v>
      </c>
      <c r="J125" s="8">
        <v>4.75</v>
      </c>
      <c r="K125" s="8">
        <v>5.5</v>
      </c>
      <c r="L125" s="8">
        <v>4.75</v>
      </c>
      <c r="M125" s="8">
        <v>5.5</v>
      </c>
      <c r="N125" s="8">
        <v>5.75</v>
      </c>
      <c r="O125" s="8">
        <v>3.25</v>
      </c>
      <c r="P125" s="8">
        <v>5.5</v>
      </c>
      <c r="Q125" s="8">
        <v>4.5</v>
      </c>
      <c r="R125" s="47">
        <f t="shared" si="2"/>
        <v>4.5</v>
      </c>
    </row>
    <row r="126" spans="1:18" ht="15" x14ac:dyDescent="0.25">
      <c r="A126" s="1" t="s">
        <v>497</v>
      </c>
      <c r="B126" t="s">
        <v>408</v>
      </c>
      <c r="C126" s="1" t="s">
        <v>409</v>
      </c>
      <c r="D126" s="15" t="s">
        <v>65</v>
      </c>
      <c r="E126" s="14">
        <v>3.25</v>
      </c>
      <c r="F126" s="8">
        <v>3.25</v>
      </c>
      <c r="G126" s="8">
        <v>4.25</v>
      </c>
      <c r="H126" s="8">
        <v>3.25</v>
      </c>
      <c r="I126" s="8">
        <v>4.25</v>
      </c>
      <c r="J126" s="8">
        <v>6</v>
      </c>
      <c r="K126" s="8">
        <v>5.5</v>
      </c>
      <c r="L126" s="8">
        <v>5.75</v>
      </c>
      <c r="M126" s="8">
        <v>5.5</v>
      </c>
      <c r="N126" s="8">
        <v>4</v>
      </c>
      <c r="O126" s="8">
        <v>3.25</v>
      </c>
      <c r="P126" s="8">
        <v>4.75</v>
      </c>
      <c r="Q126" s="8">
        <v>4.25</v>
      </c>
      <c r="R126" s="47">
        <f t="shared" si="2"/>
        <v>4.4000000000000004</v>
      </c>
    </row>
    <row r="127" spans="1:18" ht="15" x14ac:dyDescent="0.25">
      <c r="A127" s="1" t="s">
        <v>497</v>
      </c>
      <c r="B127" s="1" t="s">
        <v>255</v>
      </c>
      <c r="C127" s="1" t="s">
        <v>15</v>
      </c>
      <c r="D127" s="15" t="s">
        <v>65</v>
      </c>
      <c r="E127" s="14">
        <v>3</v>
      </c>
      <c r="F127" s="8">
        <v>5.75</v>
      </c>
      <c r="G127" s="8">
        <v>5</v>
      </c>
      <c r="H127" s="8">
        <v>4.75</v>
      </c>
      <c r="I127" s="8">
        <v>4.5</v>
      </c>
      <c r="J127" s="8">
        <v>3.25</v>
      </c>
      <c r="K127" s="8">
        <v>4</v>
      </c>
      <c r="L127" s="8">
        <v>4</v>
      </c>
      <c r="M127" s="8">
        <v>5.75</v>
      </c>
      <c r="N127" s="8">
        <v>3.75</v>
      </c>
      <c r="O127" s="8">
        <v>4.75</v>
      </c>
      <c r="P127" s="8">
        <v>4.25</v>
      </c>
      <c r="Q127" s="8">
        <v>6</v>
      </c>
      <c r="R127" s="47">
        <f t="shared" si="2"/>
        <v>4.5</v>
      </c>
    </row>
    <row r="128" spans="1:18" ht="15" x14ac:dyDescent="0.25">
      <c r="A128" s="1" t="s">
        <v>497</v>
      </c>
      <c r="B128" s="1" t="s">
        <v>259</v>
      </c>
      <c r="C128" s="1" t="s">
        <v>111</v>
      </c>
      <c r="D128" s="15" t="s">
        <v>65</v>
      </c>
      <c r="E128" s="14">
        <v>3</v>
      </c>
      <c r="F128" s="8">
        <v>4.5</v>
      </c>
      <c r="G128" s="8">
        <v>3.75</v>
      </c>
      <c r="H128" s="8">
        <v>4.75</v>
      </c>
      <c r="I128" s="8">
        <v>3.25</v>
      </c>
      <c r="J128" s="8">
        <v>6</v>
      </c>
      <c r="K128" s="8">
        <v>5.5</v>
      </c>
      <c r="L128" s="8">
        <v>3.75</v>
      </c>
      <c r="M128" s="8">
        <v>4</v>
      </c>
      <c r="N128" s="8">
        <v>4.5</v>
      </c>
      <c r="O128" s="8">
        <v>4.75</v>
      </c>
      <c r="P128" s="8">
        <v>4.75</v>
      </c>
      <c r="Q128" s="8">
        <v>4.5</v>
      </c>
      <c r="R128" s="47">
        <f t="shared" si="2"/>
        <v>4.4000000000000004</v>
      </c>
    </row>
    <row r="129" spans="1:18" ht="15" x14ac:dyDescent="0.25">
      <c r="A129" s="1" t="s">
        <v>497</v>
      </c>
      <c r="B129" t="s">
        <v>431</v>
      </c>
      <c r="C129" s="1" t="s">
        <v>432</v>
      </c>
      <c r="D129" s="15" t="s">
        <v>65</v>
      </c>
      <c r="E129" s="14">
        <v>3.25</v>
      </c>
      <c r="F129" s="8">
        <v>3</v>
      </c>
      <c r="G129" s="8">
        <v>5.75</v>
      </c>
      <c r="H129" s="8">
        <v>4.25</v>
      </c>
      <c r="I129" s="8">
        <v>3.5</v>
      </c>
      <c r="J129" s="8">
        <v>4.5</v>
      </c>
      <c r="K129" s="8">
        <v>3.5</v>
      </c>
      <c r="L129" s="8">
        <v>6</v>
      </c>
      <c r="M129" s="8">
        <v>4.75</v>
      </c>
      <c r="N129" s="8">
        <v>4.75</v>
      </c>
      <c r="O129" s="8">
        <v>4.25</v>
      </c>
      <c r="P129" s="8">
        <v>4.25</v>
      </c>
      <c r="Q129" s="8">
        <v>4</v>
      </c>
      <c r="R129" s="47">
        <f t="shared" si="2"/>
        <v>4.3</v>
      </c>
    </row>
    <row r="130" spans="1:18" ht="15" x14ac:dyDescent="0.25">
      <c r="A130" s="1" t="s">
        <v>497</v>
      </c>
      <c r="B130" s="1" t="s">
        <v>285</v>
      </c>
      <c r="C130" s="1" t="s">
        <v>13</v>
      </c>
      <c r="D130" s="15" t="s">
        <v>65</v>
      </c>
      <c r="E130" s="14">
        <v>4.5</v>
      </c>
      <c r="F130" s="8">
        <v>5</v>
      </c>
      <c r="G130" s="8">
        <v>4.25</v>
      </c>
      <c r="H130" s="8">
        <v>4</v>
      </c>
      <c r="I130" s="8">
        <v>3</v>
      </c>
      <c r="J130" s="8">
        <v>5.25</v>
      </c>
      <c r="K130" s="8">
        <v>3.25</v>
      </c>
      <c r="L130" s="8">
        <v>3.25</v>
      </c>
      <c r="M130" s="8">
        <v>5</v>
      </c>
      <c r="N130" s="8">
        <v>5.25</v>
      </c>
      <c r="O130" s="8">
        <v>4</v>
      </c>
      <c r="P130" s="8">
        <v>5.5</v>
      </c>
      <c r="Q130" s="8">
        <v>4</v>
      </c>
      <c r="R130" s="47">
        <f t="shared" si="2"/>
        <v>4.3</v>
      </c>
    </row>
    <row r="131" spans="1:18" ht="15" x14ac:dyDescent="0.25">
      <c r="A131" s="1" t="s">
        <v>497</v>
      </c>
      <c r="B131" t="s">
        <v>454</v>
      </c>
      <c r="C131" s="1" t="s">
        <v>111</v>
      </c>
      <c r="D131" s="15" t="s">
        <v>65</v>
      </c>
      <c r="E131" s="14">
        <v>5.5</v>
      </c>
      <c r="F131" s="8">
        <v>4.5</v>
      </c>
      <c r="G131" s="8">
        <v>5</v>
      </c>
      <c r="H131" s="8">
        <v>4.5</v>
      </c>
      <c r="I131" s="8">
        <v>5.25</v>
      </c>
      <c r="J131" s="8">
        <v>5.5</v>
      </c>
      <c r="K131" s="8">
        <v>4.5</v>
      </c>
      <c r="L131" s="8">
        <v>4.5</v>
      </c>
      <c r="M131" s="8">
        <v>2.5</v>
      </c>
      <c r="N131" s="8">
        <v>3</v>
      </c>
      <c r="O131" s="8">
        <v>3</v>
      </c>
      <c r="P131" s="8">
        <v>3</v>
      </c>
      <c r="Q131" s="8">
        <v>6</v>
      </c>
      <c r="R131" s="47">
        <f t="shared" ref="R131:R194" si="3">ROUND(AVERAGE(E131:Q131),1)</f>
        <v>4.4000000000000004</v>
      </c>
    </row>
    <row r="132" spans="1:18" ht="15" x14ac:dyDescent="0.25">
      <c r="A132" s="1" t="s">
        <v>497</v>
      </c>
      <c r="B132" s="1" t="s">
        <v>343</v>
      </c>
      <c r="C132" s="1" t="s">
        <v>87</v>
      </c>
      <c r="D132" s="15" t="s">
        <v>65</v>
      </c>
      <c r="E132" s="14">
        <v>3</v>
      </c>
      <c r="F132" s="8">
        <v>6</v>
      </c>
      <c r="G132" s="8">
        <v>4.25</v>
      </c>
      <c r="H132" s="8">
        <v>3.75</v>
      </c>
      <c r="I132" s="8">
        <v>3.75</v>
      </c>
      <c r="J132" s="8">
        <v>5.75</v>
      </c>
      <c r="K132" s="8">
        <v>3.75</v>
      </c>
      <c r="L132" s="8">
        <v>4</v>
      </c>
      <c r="M132" s="8">
        <v>5.25</v>
      </c>
      <c r="N132" s="8">
        <v>3.75</v>
      </c>
      <c r="O132" s="8">
        <v>3.75</v>
      </c>
      <c r="P132" s="8">
        <v>4.5</v>
      </c>
      <c r="Q132" s="8">
        <v>5.25</v>
      </c>
      <c r="R132" s="47">
        <f t="shared" si="3"/>
        <v>4.4000000000000004</v>
      </c>
    </row>
    <row r="133" spans="1:18" ht="15" x14ac:dyDescent="0.25">
      <c r="A133" s="1" t="s">
        <v>497</v>
      </c>
      <c r="B133" s="1" t="s">
        <v>347</v>
      </c>
      <c r="C133" s="1" t="s">
        <v>107</v>
      </c>
      <c r="D133" s="15" t="s">
        <v>65</v>
      </c>
      <c r="E133" s="14">
        <v>5</v>
      </c>
      <c r="F133" s="8">
        <v>5.75</v>
      </c>
      <c r="G133" s="8">
        <v>4.75</v>
      </c>
      <c r="H133" s="8">
        <v>5.5</v>
      </c>
      <c r="I133" s="8">
        <v>3.75</v>
      </c>
      <c r="J133" s="8">
        <v>5.5</v>
      </c>
      <c r="K133" s="8">
        <v>3.25</v>
      </c>
      <c r="L133" s="8">
        <v>5.5</v>
      </c>
      <c r="M133" s="8">
        <v>5.5</v>
      </c>
      <c r="N133" s="8">
        <v>3.75</v>
      </c>
      <c r="O133" s="8">
        <v>5.5</v>
      </c>
      <c r="P133" s="8">
        <v>5.5</v>
      </c>
      <c r="Q133" s="8">
        <v>5</v>
      </c>
      <c r="R133" s="47">
        <f t="shared" si="3"/>
        <v>4.9000000000000004</v>
      </c>
    </row>
    <row r="134" spans="1:18" ht="15" x14ac:dyDescent="0.25">
      <c r="A134" s="17" t="s">
        <v>497</v>
      </c>
      <c r="B134" s="22" t="s">
        <v>353</v>
      </c>
      <c r="C134" s="18" t="s">
        <v>294</v>
      </c>
      <c r="D134" s="48" t="s">
        <v>64</v>
      </c>
      <c r="E134" s="21">
        <v>6</v>
      </c>
      <c r="F134" s="12">
        <v>3.5</v>
      </c>
      <c r="G134" s="12">
        <v>2.75</v>
      </c>
      <c r="H134" s="12">
        <v>5.75</v>
      </c>
      <c r="I134" s="12">
        <v>4</v>
      </c>
      <c r="J134" s="12">
        <v>4.25</v>
      </c>
      <c r="K134" s="12">
        <v>4.5</v>
      </c>
      <c r="L134" s="12">
        <v>5</v>
      </c>
      <c r="M134" s="12">
        <v>5.25</v>
      </c>
      <c r="N134" s="12">
        <v>4.25</v>
      </c>
      <c r="O134" s="12">
        <v>5.75</v>
      </c>
      <c r="P134" s="12">
        <v>5</v>
      </c>
      <c r="Q134" s="12">
        <v>4</v>
      </c>
      <c r="R134" s="46">
        <f t="shared" si="3"/>
        <v>4.5999999999999996</v>
      </c>
    </row>
    <row r="135" spans="1:18" ht="15" x14ac:dyDescent="0.25">
      <c r="A135" s="17" t="s">
        <v>497</v>
      </c>
      <c r="B135" s="18" t="s">
        <v>69</v>
      </c>
      <c r="C135" s="18" t="s">
        <v>467</v>
      </c>
      <c r="D135" s="48" t="s">
        <v>64</v>
      </c>
      <c r="E135" s="21">
        <v>6</v>
      </c>
      <c r="F135" s="12">
        <v>4</v>
      </c>
      <c r="G135" s="12">
        <v>5.5</v>
      </c>
      <c r="H135" s="12">
        <v>4.25</v>
      </c>
      <c r="I135" s="12">
        <v>3</v>
      </c>
      <c r="J135" s="12">
        <v>3.75</v>
      </c>
      <c r="K135" s="12">
        <v>4.75</v>
      </c>
      <c r="L135" s="12">
        <v>4</v>
      </c>
      <c r="M135" s="12">
        <v>5.25</v>
      </c>
      <c r="N135" s="12">
        <v>5</v>
      </c>
      <c r="O135" s="12">
        <v>4.25</v>
      </c>
      <c r="P135" s="12">
        <v>5</v>
      </c>
      <c r="Q135" s="12">
        <v>5</v>
      </c>
      <c r="R135" s="46">
        <f t="shared" si="3"/>
        <v>4.5999999999999996</v>
      </c>
    </row>
    <row r="136" spans="1:18" ht="15" x14ac:dyDescent="0.25">
      <c r="A136" s="17" t="s">
        <v>497</v>
      </c>
      <c r="B136" s="18" t="s">
        <v>71</v>
      </c>
      <c r="C136" s="18" t="s">
        <v>72</v>
      </c>
      <c r="D136" s="48" t="s">
        <v>64</v>
      </c>
      <c r="E136" s="21">
        <v>6</v>
      </c>
      <c r="F136" s="12">
        <v>4.75</v>
      </c>
      <c r="G136" s="12">
        <v>2.75</v>
      </c>
      <c r="H136" s="12">
        <v>5.75</v>
      </c>
      <c r="I136" s="12">
        <v>4</v>
      </c>
      <c r="J136" s="12">
        <v>4.25</v>
      </c>
      <c r="K136" s="12"/>
      <c r="L136" s="12">
        <v>5</v>
      </c>
      <c r="M136" s="12">
        <v>5.25</v>
      </c>
      <c r="N136" s="12">
        <v>4.25</v>
      </c>
      <c r="O136" s="12">
        <v>5.75</v>
      </c>
      <c r="P136" s="12">
        <v>5</v>
      </c>
      <c r="Q136" s="12">
        <v>4</v>
      </c>
      <c r="R136" s="46">
        <f t="shared" si="3"/>
        <v>4.7</v>
      </c>
    </row>
    <row r="137" spans="1:18" ht="15" x14ac:dyDescent="0.25">
      <c r="A137" s="17" t="s">
        <v>497</v>
      </c>
      <c r="B137" s="18" t="s">
        <v>75</v>
      </c>
      <c r="C137" s="18" t="s">
        <v>76</v>
      </c>
      <c r="D137" s="48" t="s">
        <v>64</v>
      </c>
      <c r="E137" s="21">
        <v>6</v>
      </c>
      <c r="F137" s="12">
        <v>3.25</v>
      </c>
      <c r="G137" s="12">
        <v>5.75</v>
      </c>
      <c r="H137" s="12">
        <v>5.5</v>
      </c>
      <c r="I137" s="12">
        <v>6</v>
      </c>
      <c r="J137" s="12">
        <v>5.5</v>
      </c>
      <c r="K137" s="12">
        <v>5.5</v>
      </c>
      <c r="L137" s="12">
        <v>6</v>
      </c>
      <c r="M137" s="12">
        <v>5.25</v>
      </c>
      <c r="N137" s="12">
        <v>4.5</v>
      </c>
      <c r="O137" s="12">
        <v>5.5</v>
      </c>
      <c r="P137" s="12">
        <v>4.75</v>
      </c>
      <c r="Q137" s="12">
        <v>5.25</v>
      </c>
      <c r="R137" s="46">
        <f t="shared" si="3"/>
        <v>5.3</v>
      </c>
    </row>
    <row r="138" spans="1:18" ht="15" x14ac:dyDescent="0.25">
      <c r="A138" s="17" t="s">
        <v>497</v>
      </c>
      <c r="B138" s="18" t="s">
        <v>97</v>
      </c>
      <c r="C138" s="18" t="s">
        <v>478</v>
      </c>
      <c r="D138" s="48" t="s">
        <v>64</v>
      </c>
      <c r="E138" s="21">
        <v>3.5</v>
      </c>
      <c r="F138" s="12">
        <v>4.75</v>
      </c>
      <c r="G138" s="12">
        <v>5.25</v>
      </c>
      <c r="H138" s="12">
        <v>4.75</v>
      </c>
      <c r="I138" s="12">
        <v>3.25</v>
      </c>
      <c r="J138" s="12">
        <v>3</v>
      </c>
      <c r="K138" s="12">
        <v>3.75</v>
      </c>
      <c r="L138" s="12">
        <v>4</v>
      </c>
      <c r="M138" s="12">
        <v>4.5</v>
      </c>
      <c r="N138" s="12">
        <v>5.75</v>
      </c>
      <c r="O138" s="12">
        <v>4.75</v>
      </c>
      <c r="P138" s="12">
        <v>4.5</v>
      </c>
      <c r="Q138" s="12">
        <v>4.75</v>
      </c>
      <c r="R138" s="46">
        <f t="shared" si="3"/>
        <v>4.3</v>
      </c>
    </row>
    <row r="139" spans="1:18" ht="15" x14ac:dyDescent="0.25">
      <c r="A139" s="17" t="s">
        <v>497</v>
      </c>
      <c r="B139" s="18" t="s">
        <v>100</v>
      </c>
      <c r="C139" s="18" t="s">
        <v>101</v>
      </c>
      <c r="D139" s="48" t="s">
        <v>64</v>
      </c>
      <c r="E139" s="21">
        <v>4.5</v>
      </c>
      <c r="F139" s="12">
        <v>4</v>
      </c>
      <c r="G139" s="12">
        <v>5</v>
      </c>
      <c r="H139" s="12">
        <v>3.75</v>
      </c>
      <c r="I139" s="12">
        <v>5.5</v>
      </c>
      <c r="J139" s="12">
        <v>3.5</v>
      </c>
      <c r="K139" s="12">
        <v>5</v>
      </c>
      <c r="L139" s="12">
        <v>3.5</v>
      </c>
      <c r="M139" s="12">
        <v>5.75</v>
      </c>
      <c r="N139" s="12">
        <v>5</v>
      </c>
      <c r="O139" s="12">
        <v>3.75</v>
      </c>
      <c r="P139" s="12">
        <v>5.25</v>
      </c>
      <c r="Q139" s="12">
        <v>4</v>
      </c>
      <c r="R139" s="46">
        <f t="shared" si="3"/>
        <v>4.5</v>
      </c>
    </row>
    <row r="140" spans="1:18" ht="15" x14ac:dyDescent="0.25">
      <c r="A140" s="17" t="s">
        <v>497</v>
      </c>
      <c r="B140" s="18" t="s">
        <v>293</v>
      </c>
      <c r="C140" s="18" t="s">
        <v>294</v>
      </c>
      <c r="D140" s="48" t="s">
        <v>64</v>
      </c>
      <c r="E140" s="21">
        <v>6</v>
      </c>
      <c r="F140" s="12">
        <v>4</v>
      </c>
      <c r="G140" s="12">
        <v>6</v>
      </c>
      <c r="H140" s="12">
        <v>5.75</v>
      </c>
      <c r="I140" s="12">
        <v>3.5</v>
      </c>
      <c r="J140" s="12">
        <v>4</v>
      </c>
      <c r="K140" s="12">
        <v>6</v>
      </c>
      <c r="L140" s="12">
        <v>4</v>
      </c>
      <c r="M140" s="12">
        <v>4.75</v>
      </c>
      <c r="N140" s="12">
        <v>4.5</v>
      </c>
      <c r="O140" s="12">
        <v>5.75</v>
      </c>
      <c r="P140" s="12">
        <v>4.5</v>
      </c>
      <c r="Q140" s="12">
        <v>4.5</v>
      </c>
      <c r="R140" s="46">
        <f t="shared" si="3"/>
        <v>4.9000000000000004</v>
      </c>
    </row>
    <row r="141" spans="1:18" ht="15" x14ac:dyDescent="0.25">
      <c r="A141" s="17" t="s">
        <v>497</v>
      </c>
      <c r="B141" s="18" t="s">
        <v>305</v>
      </c>
      <c r="C141" s="18" t="s">
        <v>169</v>
      </c>
      <c r="D141" s="48" t="s">
        <v>64</v>
      </c>
      <c r="E141" s="21">
        <v>2.75</v>
      </c>
      <c r="F141" s="12">
        <v>6</v>
      </c>
      <c r="G141" s="12">
        <v>3.25</v>
      </c>
      <c r="H141" s="12">
        <v>4.75</v>
      </c>
      <c r="I141" s="12">
        <v>3</v>
      </c>
      <c r="J141" s="12">
        <v>3.5</v>
      </c>
      <c r="K141" s="12">
        <v>4.25</v>
      </c>
      <c r="L141" s="12">
        <v>5.25</v>
      </c>
      <c r="M141" s="12">
        <v>3.25</v>
      </c>
      <c r="N141" s="12">
        <v>3.75</v>
      </c>
      <c r="O141" s="12">
        <v>4.75</v>
      </c>
      <c r="P141" s="12">
        <v>5.75</v>
      </c>
      <c r="Q141" s="12">
        <v>5.25</v>
      </c>
      <c r="R141" s="46">
        <f t="shared" si="3"/>
        <v>4.3</v>
      </c>
    </row>
    <row r="142" spans="1:18" ht="15" x14ac:dyDescent="0.25">
      <c r="A142" s="17" t="s">
        <v>497</v>
      </c>
      <c r="B142" s="18" t="s">
        <v>314</v>
      </c>
      <c r="C142" s="18" t="s">
        <v>315</v>
      </c>
      <c r="D142" s="48" t="s">
        <v>64</v>
      </c>
      <c r="E142" s="21">
        <v>6</v>
      </c>
      <c r="F142" s="12">
        <v>6</v>
      </c>
      <c r="G142" s="12">
        <v>2.25</v>
      </c>
      <c r="H142" s="12">
        <v>3.75</v>
      </c>
      <c r="I142" s="12">
        <v>4</v>
      </c>
      <c r="J142" s="12">
        <v>3.25</v>
      </c>
      <c r="K142" s="12">
        <v>3.25</v>
      </c>
      <c r="L142" s="12">
        <v>5.5</v>
      </c>
      <c r="M142" s="12">
        <v>5.75</v>
      </c>
      <c r="N142" s="12">
        <v>5</v>
      </c>
      <c r="O142" s="12">
        <v>3.75</v>
      </c>
      <c r="P142" s="12">
        <v>5.5</v>
      </c>
      <c r="Q142" s="12">
        <v>4.25</v>
      </c>
      <c r="R142" s="46">
        <f t="shared" si="3"/>
        <v>4.5</v>
      </c>
    </row>
    <row r="143" spans="1:18" ht="15" x14ac:dyDescent="0.25">
      <c r="A143" s="1" t="s">
        <v>498</v>
      </c>
      <c r="B143" s="1" t="s">
        <v>69</v>
      </c>
      <c r="C143" s="1" t="s">
        <v>70</v>
      </c>
      <c r="D143" s="15" t="s">
        <v>65</v>
      </c>
      <c r="E143" s="14">
        <v>4</v>
      </c>
      <c r="F143" s="8">
        <v>5.75</v>
      </c>
      <c r="G143" s="8">
        <v>2.5</v>
      </c>
      <c r="H143" s="8">
        <v>4.25</v>
      </c>
      <c r="I143" s="8">
        <v>3.5</v>
      </c>
      <c r="J143" s="8">
        <v>4.5</v>
      </c>
      <c r="K143" s="8">
        <v>3.75</v>
      </c>
      <c r="L143" s="8">
        <v>4.25</v>
      </c>
      <c r="M143" s="8">
        <v>4.5</v>
      </c>
      <c r="N143" s="8">
        <v>3.75</v>
      </c>
      <c r="O143" s="8">
        <v>4.25</v>
      </c>
      <c r="P143" s="8">
        <v>4</v>
      </c>
      <c r="Q143" s="8">
        <v>4</v>
      </c>
      <c r="R143" s="47">
        <f t="shared" si="3"/>
        <v>4.0999999999999996</v>
      </c>
    </row>
    <row r="144" spans="1:18" ht="15" x14ac:dyDescent="0.25">
      <c r="A144" s="1" t="s">
        <v>498</v>
      </c>
      <c r="B144" t="s">
        <v>361</v>
      </c>
      <c r="C144" s="1" t="s">
        <v>209</v>
      </c>
      <c r="D144" s="15" t="s">
        <v>65</v>
      </c>
      <c r="E144" s="14">
        <v>3.75</v>
      </c>
      <c r="F144" s="8">
        <v>4.75</v>
      </c>
      <c r="G144" s="8">
        <v>5</v>
      </c>
      <c r="H144" s="8">
        <v>4.75</v>
      </c>
      <c r="I144" s="8">
        <v>5.25</v>
      </c>
      <c r="J144" s="8">
        <v>4.5</v>
      </c>
      <c r="K144" s="8">
        <v>5.75</v>
      </c>
      <c r="L144" s="8">
        <v>4.75</v>
      </c>
      <c r="M144" s="8">
        <v>5.75</v>
      </c>
      <c r="N144" s="8">
        <v>4.75</v>
      </c>
      <c r="O144" s="8">
        <v>4.75</v>
      </c>
      <c r="P144" s="8">
        <v>5.5</v>
      </c>
      <c r="Q144" s="8">
        <v>5</v>
      </c>
      <c r="R144" s="47">
        <f t="shared" si="3"/>
        <v>4.9000000000000004</v>
      </c>
    </row>
    <row r="145" spans="1:18" ht="15" x14ac:dyDescent="0.25">
      <c r="A145" s="1" t="s">
        <v>498</v>
      </c>
      <c r="B145" t="s">
        <v>367</v>
      </c>
      <c r="C145" s="1" t="s">
        <v>149</v>
      </c>
      <c r="D145" s="15" t="s">
        <v>65</v>
      </c>
      <c r="E145" s="14">
        <v>6</v>
      </c>
      <c r="F145" s="8">
        <v>3.25</v>
      </c>
      <c r="G145" s="8">
        <v>5.75</v>
      </c>
      <c r="H145" s="8">
        <v>5.5</v>
      </c>
      <c r="I145" s="8">
        <v>6</v>
      </c>
      <c r="J145" s="8">
        <v>5.5</v>
      </c>
      <c r="K145" s="8">
        <v>5.5</v>
      </c>
      <c r="L145" s="8">
        <v>6</v>
      </c>
      <c r="M145" s="8">
        <v>5.25</v>
      </c>
      <c r="N145" s="8">
        <v>4.5</v>
      </c>
      <c r="O145" s="8">
        <v>5.5</v>
      </c>
      <c r="P145" s="8">
        <v>4.75</v>
      </c>
      <c r="Q145" s="8">
        <v>5.25</v>
      </c>
      <c r="R145" s="47">
        <f t="shared" si="3"/>
        <v>5.3</v>
      </c>
    </row>
    <row r="146" spans="1:18" ht="15" x14ac:dyDescent="0.25">
      <c r="A146" s="1" t="s">
        <v>498</v>
      </c>
      <c r="B146" s="1" t="s">
        <v>110</v>
      </c>
      <c r="C146" s="1" t="s">
        <v>111</v>
      </c>
      <c r="D146" s="15" t="s">
        <v>65</v>
      </c>
      <c r="E146" s="14">
        <v>3.75</v>
      </c>
      <c r="F146" s="8">
        <v>3.5</v>
      </c>
      <c r="G146" s="8">
        <v>2.25</v>
      </c>
      <c r="H146" s="8">
        <v>5.75</v>
      </c>
      <c r="I146" s="8">
        <v>3.5</v>
      </c>
      <c r="J146" s="8">
        <v>5.5</v>
      </c>
      <c r="K146" s="8">
        <v>3</v>
      </c>
      <c r="L146" s="8">
        <v>5.75</v>
      </c>
      <c r="M146" s="8">
        <v>3.25</v>
      </c>
      <c r="N146" s="8">
        <v>5.5</v>
      </c>
      <c r="O146" s="8">
        <v>5.75</v>
      </c>
      <c r="P146" s="8">
        <v>3.75</v>
      </c>
      <c r="Q146" s="8">
        <v>6</v>
      </c>
      <c r="R146" s="47">
        <f t="shared" si="3"/>
        <v>4.4000000000000004</v>
      </c>
    </row>
    <row r="147" spans="1:18" ht="15" x14ac:dyDescent="0.25">
      <c r="A147" s="1" t="s">
        <v>498</v>
      </c>
      <c r="B147" s="1" t="s">
        <v>147</v>
      </c>
      <c r="C147" s="1" t="s">
        <v>148</v>
      </c>
      <c r="D147" s="15" t="s">
        <v>65</v>
      </c>
      <c r="E147" s="14">
        <v>2</v>
      </c>
      <c r="F147" s="8">
        <v>5.25</v>
      </c>
      <c r="G147" s="8">
        <v>5</v>
      </c>
      <c r="H147" s="8">
        <v>4</v>
      </c>
      <c r="I147" s="8">
        <v>3.25</v>
      </c>
      <c r="J147" s="8">
        <v>3.25</v>
      </c>
      <c r="K147" s="8">
        <v>2</v>
      </c>
      <c r="L147" s="8">
        <v>5.5</v>
      </c>
      <c r="M147" s="8">
        <v>5.5</v>
      </c>
      <c r="N147" s="8">
        <v>3.75</v>
      </c>
      <c r="O147" s="8">
        <v>4</v>
      </c>
      <c r="P147" s="8">
        <v>2.5</v>
      </c>
      <c r="Q147" s="8">
        <v>2</v>
      </c>
      <c r="R147" s="47">
        <f t="shared" si="3"/>
        <v>3.7</v>
      </c>
    </row>
    <row r="148" spans="1:18" ht="15" x14ac:dyDescent="0.25">
      <c r="A148" s="1" t="s">
        <v>498</v>
      </c>
      <c r="B148" t="s">
        <v>391</v>
      </c>
      <c r="C148" s="1" t="s">
        <v>207</v>
      </c>
      <c r="D148" s="15" t="s">
        <v>65</v>
      </c>
      <c r="E148" s="14">
        <v>3.5</v>
      </c>
      <c r="F148" s="8">
        <v>3.75</v>
      </c>
      <c r="G148" s="8">
        <v>3.25</v>
      </c>
      <c r="H148" s="8">
        <v>6</v>
      </c>
      <c r="I148" s="8">
        <v>5</v>
      </c>
      <c r="J148" s="8">
        <v>3.5</v>
      </c>
      <c r="K148" s="8">
        <v>6</v>
      </c>
      <c r="L148" s="8">
        <v>5</v>
      </c>
      <c r="M148" s="8">
        <v>3.75</v>
      </c>
      <c r="N148" s="8">
        <v>3.25</v>
      </c>
      <c r="O148" s="8">
        <v>5.25</v>
      </c>
      <c r="P148" s="8">
        <v>2.5</v>
      </c>
      <c r="Q148" s="8">
        <v>5</v>
      </c>
      <c r="R148" s="47">
        <f t="shared" si="3"/>
        <v>4.3</v>
      </c>
    </row>
    <row r="149" spans="1:18" ht="15" x14ac:dyDescent="0.25">
      <c r="A149" s="1" t="s">
        <v>498</v>
      </c>
      <c r="B149" s="1" t="s">
        <v>218</v>
      </c>
      <c r="C149" s="1" t="s">
        <v>13</v>
      </c>
      <c r="D149" s="15" t="s">
        <v>65</v>
      </c>
      <c r="E149" s="14">
        <v>4.75</v>
      </c>
      <c r="F149" s="8">
        <v>5</v>
      </c>
      <c r="G149" s="8">
        <v>5.75</v>
      </c>
      <c r="H149" s="8">
        <v>4.75</v>
      </c>
      <c r="I149" s="8">
        <v>4</v>
      </c>
      <c r="J149" s="8">
        <v>4.5</v>
      </c>
      <c r="K149" s="8">
        <v>3.75</v>
      </c>
      <c r="L149" s="8">
        <v>5.25</v>
      </c>
      <c r="M149" s="8">
        <v>4</v>
      </c>
      <c r="N149" s="8">
        <v>5.75</v>
      </c>
      <c r="O149" s="8">
        <v>4.75</v>
      </c>
      <c r="P149" s="8">
        <v>5</v>
      </c>
      <c r="Q149" s="8">
        <v>5</v>
      </c>
      <c r="R149" s="47">
        <f t="shared" si="3"/>
        <v>4.8</v>
      </c>
    </row>
    <row r="150" spans="1:18" ht="15" x14ac:dyDescent="0.25">
      <c r="A150" s="1" t="s">
        <v>498</v>
      </c>
      <c r="B150" t="s">
        <v>410</v>
      </c>
      <c r="C150" s="1" t="s">
        <v>15</v>
      </c>
      <c r="D150" s="15" t="s">
        <v>65</v>
      </c>
      <c r="E150" s="14">
        <v>3.5</v>
      </c>
      <c r="F150" s="8">
        <v>3.25</v>
      </c>
      <c r="G150" s="8">
        <v>4.75</v>
      </c>
      <c r="H150" s="8">
        <v>5.75</v>
      </c>
      <c r="I150" s="8">
        <v>3.5</v>
      </c>
      <c r="J150" s="8">
        <v>2.75</v>
      </c>
      <c r="K150" s="8">
        <v>4</v>
      </c>
      <c r="L150" s="8">
        <v>5</v>
      </c>
      <c r="M150" s="8">
        <v>3.5</v>
      </c>
      <c r="N150" s="8">
        <v>4</v>
      </c>
      <c r="O150" s="8">
        <v>5.75</v>
      </c>
      <c r="P150" s="8">
        <v>4</v>
      </c>
      <c r="Q150" s="8">
        <v>5.5</v>
      </c>
      <c r="R150" s="47">
        <f t="shared" si="3"/>
        <v>4.3</v>
      </c>
    </row>
    <row r="151" spans="1:18" ht="15" x14ac:dyDescent="0.25">
      <c r="A151" s="1" t="s">
        <v>498</v>
      </c>
      <c r="B151" s="1" t="s">
        <v>260</v>
      </c>
      <c r="C151" s="1" t="s">
        <v>261</v>
      </c>
      <c r="D151" s="15" t="s">
        <v>65</v>
      </c>
      <c r="E151" s="14">
        <v>5.5</v>
      </c>
      <c r="F151" s="8">
        <v>4</v>
      </c>
      <c r="G151" s="8">
        <v>3.5</v>
      </c>
      <c r="H151" s="8">
        <v>4</v>
      </c>
      <c r="I151" s="8">
        <v>5</v>
      </c>
      <c r="J151" s="8">
        <v>4.25</v>
      </c>
      <c r="K151" s="8">
        <v>3.5</v>
      </c>
      <c r="L151" s="8">
        <v>5</v>
      </c>
      <c r="M151" s="8">
        <v>3.25</v>
      </c>
      <c r="N151" s="8">
        <v>4</v>
      </c>
      <c r="O151" s="8">
        <v>4</v>
      </c>
      <c r="P151" s="8">
        <v>4.5</v>
      </c>
      <c r="Q151" s="8">
        <v>5.75</v>
      </c>
      <c r="R151" s="47">
        <f t="shared" si="3"/>
        <v>4.3</v>
      </c>
    </row>
    <row r="152" spans="1:18" ht="15" x14ac:dyDescent="0.25">
      <c r="A152" s="1" t="s">
        <v>498</v>
      </c>
      <c r="B152" s="1" t="s">
        <v>262</v>
      </c>
      <c r="C152" s="1" t="s">
        <v>29</v>
      </c>
      <c r="D152" s="15" t="s">
        <v>65</v>
      </c>
      <c r="E152" s="14">
        <v>3.5</v>
      </c>
      <c r="F152" s="8">
        <v>4.5</v>
      </c>
      <c r="G152" s="8">
        <v>4.25</v>
      </c>
      <c r="H152" s="8">
        <v>6</v>
      </c>
      <c r="I152" s="8">
        <v>5</v>
      </c>
      <c r="J152" s="8">
        <v>5.5</v>
      </c>
      <c r="K152" s="8">
        <v>3.5</v>
      </c>
      <c r="L152" s="8">
        <v>5.25</v>
      </c>
      <c r="M152" s="8">
        <v>3.5</v>
      </c>
      <c r="N152" s="8">
        <v>4</v>
      </c>
      <c r="O152" s="8">
        <v>6</v>
      </c>
      <c r="P152" s="8">
        <v>5</v>
      </c>
      <c r="Q152" s="8">
        <v>4.75</v>
      </c>
      <c r="R152" s="47">
        <f t="shared" si="3"/>
        <v>4.7</v>
      </c>
    </row>
    <row r="153" spans="1:18" ht="15" x14ac:dyDescent="0.25">
      <c r="A153" s="1" t="s">
        <v>498</v>
      </c>
      <c r="B153" s="1" t="s">
        <v>272</v>
      </c>
      <c r="C153" s="1" t="s">
        <v>220</v>
      </c>
      <c r="D153" s="15" t="s">
        <v>65</v>
      </c>
      <c r="E153" s="14">
        <v>3</v>
      </c>
      <c r="F153" s="8">
        <v>4.25</v>
      </c>
      <c r="G153" s="8">
        <v>3.25</v>
      </c>
      <c r="H153" s="8">
        <v>3.25</v>
      </c>
      <c r="I153" s="8">
        <v>3.75</v>
      </c>
      <c r="J153" s="8">
        <v>3.25</v>
      </c>
      <c r="K153" s="8">
        <v>4.5</v>
      </c>
      <c r="L153" s="8">
        <v>4.75</v>
      </c>
      <c r="M153" s="8">
        <v>4</v>
      </c>
      <c r="N153" s="8">
        <v>4.75</v>
      </c>
      <c r="O153" s="8">
        <v>3.25</v>
      </c>
      <c r="P153" s="8">
        <v>5</v>
      </c>
      <c r="Q153" s="8">
        <v>5</v>
      </c>
      <c r="R153" s="47">
        <f t="shared" si="3"/>
        <v>4</v>
      </c>
    </row>
    <row r="154" spans="1:18" ht="15" x14ac:dyDescent="0.25">
      <c r="A154" s="1" t="s">
        <v>498</v>
      </c>
      <c r="B154" t="s">
        <v>433</v>
      </c>
      <c r="C154" s="1" t="s">
        <v>144</v>
      </c>
      <c r="D154" s="15" t="s">
        <v>65</v>
      </c>
      <c r="E154" s="14">
        <v>3.25</v>
      </c>
      <c r="F154" s="8">
        <v>3</v>
      </c>
      <c r="G154" s="8">
        <v>5</v>
      </c>
      <c r="H154" s="8">
        <v>5.5</v>
      </c>
      <c r="I154" s="8">
        <v>4</v>
      </c>
      <c r="J154" s="8">
        <v>5.5</v>
      </c>
      <c r="K154" s="8">
        <v>4.25</v>
      </c>
      <c r="L154" s="8">
        <v>5</v>
      </c>
      <c r="M154" s="8">
        <v>4</v>
      </c>
      <c r="N154" s="8">
        <v>5</v>
      </c>
      <c r="O154" s="8">
        <v>5.5</v>
      </c>
      <c r="P154" s="8">
        <v>5.5</v>
      </c>
      <c r="Q154" s="8">
        <v>5.25</v>
      </c>
      <c r="R154" s="47">
        <f t="shared" si="3"/>
        <v>4.7</v>
      </c>
    </row>
    <row r="155" spans="1:18" ht="15" x14ac:dyDescent="0.25">
      <c r="A155" s="1" t="s">
        <v>498</v>
      </c>
      <c r="B155" s="1" t="s">
        <v>317</v>
      </c>
      <c r="C155" s="1" t="s">
        <v>168</v>
      </c>
      <c r="D155" s="15" t="s">
        <v>65</v>
      </c>
      <c r="E155" s="14">
        <v>2.5</v>
      </c>
      <c r="F155" s="8">
        <v>5</v>
      </c>
      <c r="G155" s="8">
        <v>3.5</v>
      </c>
      <c r="H155" s="8">
        <v>5.75</v>
      </c>
      <c r="I155" s="8">
        <v>3</v>
      </c>
      <c r="J155" s="8">
        <v>4.25</v>
      </c>
      <c r="K155" s="8">
        <v>3.25</v>
      </c>
      <c r="L155" s="8">
        <v>4.75</v>
      </c>
      <c r="M155" s="8">
        <v>4</v>
      </c>
      <c r="N155" s="8">
        <v>5.75</v>
      </c>
      <c r="O155" s="8">
        <v>5.75</v>
      </c>
      <c r="P155" s="8">
        <v>5.25</v>
      </c>
      <c r="Q155" s="8">
        <v>4.25</v>
      </c>
      <c r="R155" s="47">
        <f t="shared" si="3"/>
        <v>4.4000000000000004</v>
      </c>
    </row>
    <row r="156" spans="1:18" ht="15" x14ac:dyDescent="0.25">
      <c r="A156" s="1" t="s">
        <v>498</v>
      </c>
      <c r="B156" t="s">
        <v>455</v>
      </c>
      <c r="C156" s="1" t="s">
        <v>422</v>
      </c>
      <c r="D156" s="15" t="s">
        <v>65</v>
      </c>
      <c r="E156" s="14">
        <v>2</v>
      </c>
      <c r="F156" s="8">
        <v>5.25</v>
      </c>
      <c r="G156" s="8">
        <v>5</v>
      </c>
      <c r="H156" s="8">
        <v>4</v>
      </c>
      <c r="I156" s="8">
        <v>3.25</v>
      </c>
      <c r="J156" s="8">
        <v>3.25</v>
      </c>
      <c r="K156" s="8">
        <v>2</v>
      </c>
      <c r="L156" s="8">
        <v>5.5</v>
      </c>
      <c r="M156" s="8">
        <v>5.5</v>
      </c>
      <c r="N156" s="8">
        <v>3.75</v>
      </c>
      <c r="O156" s="8">
        <v>4</v>
      </c>
      <c r="P156" s="8">
        <v>4.25</v>
      </c>
      <c r="Q156" s="8">
        <v>2</v>
      </c>
      <c r="R156" s="47">
        <f t="shared" si="3"/>
        <v>3.8</v>
      </c>
    </row>
    <row r="157" spans="1:18" ht="15" x14ac:dyDescent="0.25">
      <c r="A157" s="1" t="s">
        <v>498</v>
      </c>
      <c r="B157" s="1" t="s">
        <v>322</v>
      </c>
      <c r="C157" s="1" t="s">
        <v>111</v>
      </c>
      <c r="D157" s="15" t="s">
        <v>65</v>
      </c>
      <c r="E157" s="14">
        <v>6</v>
      </c>
      <c r="F157" s="8">
        <v>4</v>
      </c>
      <c r="G157" s="8">
        <v>5.5</v>
      </c>
      <c r="H157" s="8">
        <v>5.5</v>
      </c>
      <c r="I157" s="8">
        <v>4.25</v>
      </c>
      <c r="J157" s="8">
        <v>4.25</v>
      </c>
      <c r="K157" s="8">
        <v>4.5</v>
      </c>
      <c r="L157" s="8">
        <v>5</v>
      </c>
      <c r="M157" s="8">
        <v>3</v>
      </c>
      <c r="N157" s="8">
        <v>5</v>
      </c>
      <c r="O157" s="8">
        <v>5.5</v>
      </c>
      <c r="P157" s="8">
        <v>5.5</v>
      </c>
      <c r="Q157" s="8">
        <v>5</v>
      </c>
      <c r="R157" s="47">
        <f t="shared" si="3"/>
        <v>4.8</v>
      </c>
    </row>
    <row r="158" spans="1:18" ht="15" x14ac:dyDescent="0.25">
      <c r="A158" s="17" t="s">
        <v>498</v>
      </c>
      <c r="B158" s="18" t="s">
        <v>37</v>
      </c>
      <c r="C158" s="18" t="s">
        <v>12</v>
      </c>
      <c r="D158" s="48" t="s">
        <v>64</v>
      </c>
      <c r="E158" s="21">
        <v>6</v>
      </c>
      <c r="F158" s="12">
        <v>5.25</v>
      </c>
      <c r="G158" s="12">
        <v>2.5</v>
      </c>
      <c r="H158" s="12">
        <v>5.75</v>
      </c>
      <c r="I158" s="12">
        <v>6</v>
      </c>
      <c r="J158" s="12">
        <v>3</v>
      </c>
      <c r="K158" s="12">
        <v>4.25</v>
      </c>
      <c r="L158" s="12">
        <v>2.5</v>
      </c>
      <c r="M158" s="12">
        <v>5.5</v>
      </c>
      <c r="N158" s="12">
        <v>5.75</v>
      </c>
      <c r="O158" s="12">
        <v>3.75</v>
      </c>
      <c r="P158" s="12">
        <v>3.75</v>
      </c>
      <c r="Q158" s="12">
        <v>4.25</v>
      </c>
      <c r="R158" s="46">
        <f t="shared" si="3"/>
        <v>4.5</v>
      </c>
    </row>
    <row r="159" spans="1:18" ht="15" x14ac:dyDescent="0.25">
      <c r="A159" s="17" t="s">
        <v>498</v>
      </c>
      <c r="B159" s="18" t="s">
        <v>39</v>
      </c>
      <c r="C159" s="18" t="s">
        <v>470</v>
      </c>
      <c r="D159" s="48" t="s">
        <v>64</v>
      </c>
      <c r="E159" s="21">
        <v>3.25</v>
      </c>
      <c r="F159" s="12">
        <v>5.75</v>
      </c>
      <c r="G159" s="12">
        <v>3</v>
      </c>
      <c r="H159" s="12">
        <v>5.75</v>
      </c>
      <c r="I159" s="12">
        <v>5.5</v>
      </c>
      <c r="J159" s="12">
        <v>4.75</v>
      </c>
      <c r="K159" s="12">
        <v>3.25</v>
      </c>
      <c r="L159" s="12">
        <v>3.25</v>
      </c>
      <c r="M159" s="12">
        <v>4</v>
      </c>
      <c r="N159" s="12">
        <v>4</v>
      </c>
      <c r="O159" s="12">
        <v>5.75</v>
      </c>
      <c r="P159" s="12">
        <v>5.5</v>
      </c>
      <c r="Q159" s="12">
        <v>5</v>
      </c>
      <c r="R159" s="46">
        <f t="shared" si="3"/>
        <v>4.5</v>
      </c>
    </row>
    <row r="160" spans="1:18" ht="15" x14ac:dyDescent="0.25">
      <c r="A160" s="17" t="s">
        <v>498</v>
      </c>
      <c r="B160" s="18" t="s">
        <v>119</v>
      </c>
      <c r="C160" s="18" t="s">
        <v>92</v>
      </c>
      <c r="D160" s="48" t="s">
        <v>64</v>
      </c>
      <c r="E160" s="21">
        <v>3.5</v>
      </c>
      <c r="F160" s="12">
        <v>6</v>
      </c>
      <c r="G160" s="12">
        <v>2.5</v>
      </c>
      <c r="H160" s="12">
        <v>4.25</v>
      </c>
      <c r="I160" s="12">
        <v>5</v>
      </c>
      <c r="J160" s="12">
        <v>2.75</v>
      </c>
      <c r="K160" s="12">
        <v>5.25</v>
      </c>
      <c r="L160" s="12">
        <v>4.25</v>
      </c>
      <c r="M160" s="12">
        <v>3.5</v>
      </c>
      <c r="N160" s="12">
        <v>4.75</v>
      </c>
      <c r="O160" s="12">
        <v>4.25</v>
      </c>
      <c r="P160" s="12">
        <v>5.75</v>
      </c>
      <c r="Q160" s="12">
        <v>4.75</v>
      </c>
      <c r="R160" s="46">
        <f t="shared" si="3"/>
        <v>4.3</v>
      </c>
    </row>
    <row r="161" spans="1:18" ht="15" x14ac:dyDescent="0.25">
      <c r="A161" s="17" t="s">
        <v>498</v>
      </c>
      <c r="B161" s="22" t="s">
        <v>413</v>
      </c>
      <c r="C161" s="18" t="s">
        <v>414</v>
      </c>
      <c r="D161" s="48" t="s">
        <v>64</v>
      </c>
      <c r="E161" s="21">
        <v>3.25</v>
      </c>
      <c r="F161" s="12">
        <v>4</v>
      </c>
      <c r="G161" s="12">
        <v>5</v>
      </c>
      <c r="H161" s="12">
        <v>5.25</v>
      </c>
      <c r="I161" s="12">
        <v>3</v>
      </c>
      <c r="J161" s="12">
        <v>5</v>
      </c>
      <c r="K161" s="12">
        <v>5</v>
      </c>
      <c r="L161" s="12">
        <v>5</v>
      </c>
      <c r="M161" s="12">
        <v>4.5</v>
      </c>
      <c r="N161" s="12">
        <v>3.5</v>
      </c>
      <c r="O161" s="12">
        <v>5.25</v>
      </c>
      <c r="P161" s="12">
        <v>6</v>
      </c>
      <c r="Q161" s="12">
        <v>4.25</v>
      </c>
      <c r="R161" s="46">
        <f t="shared" si="3"/>
        <v>4.5</v>
      </c>
    </row>
    <row r="162" spans="1:18" ht="15" x14ac:dyDescent="0.25">
      <c r="A162" s="17" t="s">
        <v>498</v>
      </c>
      <c r="B162" s="18" t="s">
        <v>331</v>
      </c>
      <c r="C162" s="18" t="s">
        <v>332</v>
      </c>
      <c r="D162" s="48" t="s">
        <v>64</v>
      </c>
      <c r="E162" s="21">
        <v>6</v>
      </c>
      <c r="F162" s="12">
        <v>6</v>
      </c>
      <c r="G162" s="12">
        <v>2</v>
      </c>
      <c r="H162" s="12">
        <v>5</v>
      </c>
      <c r="I162" s="12">
        <v>3.5</v>
      </c>
      <c r="J162" s="12">
        <v>4.75</v>
      </c>
      <c r="K162" s="12">
        <v>3.5</v>
      </c>
      <c r="L162" s="12">
        <v>5</v>
      </c>
      <c r="M162" s="12">
        <v>4.25</v>
      </c>
      <c r="N162" s="12">
        <v>4.25</v>
      </c>
      <c r="O162" s="12">
        <v>5</v>
      </c>
      <c r="P162" s="12">
        <v>5</v>
      </c>
      <c r="Q162" s="12">
        <v>5.25</v>
      </c>
      <c r="R162" s="46">
        <f t="shared" si="3"/>
        <v>4.5999999999999996</v>
      </c>
    </row>
    <row r="163" spans="1:18" ht="15" x14ac:dyDescent="0.25">
      <c r="A163" s="1" t="s">
        <v>499</v>
      </c>
      <c r="B163" t="s">
        <v>356</v>
      </c>
      <c r="C163" s="1" t="s">
        <v>357</v>
      </c>
      <c r="D163" s="15" t="s">
        <v>65</v>
      </c>
      <c r="E163" s="14">
        <v>3.75</v>
      </c>
      <c r="F163" s="8"/>
      <c r="G163" s="8">
        <v>4.25</v>
      </c>
      <c r="H163" s="8">
        <v>5.5</v>
      </c>
      <c r="I163" s="8">
        <v>5.25</v>
      </c>
      <c r="J163" s="8">
        <v>4.75</v>
      </c>
      <c r="K163" s="8">
        <v>3.5</v>
      </c>
      <c r="L163" s="8">
        <v>4.25</v>
      </c>
      <c r="M163" s="8">
        <v>4</v>
      </c>
      <c r="N163" s="8">
        <v>4.75</v>
      </c>
      <c r="O163" s="8">
        <v>5.5</v>
      </c>
      <c r="P163" s="8">
        <v>4.75</v>
      </c>
      <c r="Q163" s="8">
        <v>4</v>
      </c>
      <c r="R163" s="47">
        <f t="shared" si="3"/>
        <v>4.5</v>
      </c>
    </row>
    <row r="164" spans="1:18" ht="15" x14ac:dyDescent="0.25">
      <c r="A164" s="1" t="s">
        <v>499</v>
      </c>
      <c r="B164" s="1" t="s">
        <v>93</v>
      </c>
      <c r="C164" s="1" t="s">
        <v>94</v>
      </c>
      <c r="D164" s="15" t="s">
        <v>65</v>
      </c>
      <c r="E164" s="14">
        <v>2.75</v>
      </c>
      <c r="F164" s="8">
        <v>3.75</v>
      </c>
      <c r="G164" s="8">
        <v>5</v>
      </c>
      <c r="H164" s="8"/>
      <c r="I164" s="8">
        <v>3.5</v>
      </c>
      <c r="J164" s="8">
        <v>4.75</v>
      </c>
      <c r="K164" s="8">
        <v>5</v>
      </c>
      <c r="L164" s="8">
        <v>5</v>
      </c>
      <c r="M164" s="8">
        <v>4</v>
      </c>
      <c r="N164" s="8">
        <v>4.25</v>
      </c>
      <c r="O164" s="8">
        <v>3.25</v>
      </c>
      <c r="P164" s="8">
        <v>5.25</v>
      </c>
      <c r="Q164" s="8">
        <v>4.25</v>
      </c>
      <c r="R164" s="47">
        <f t="shared" si="3"/>
        <v>4.2</v>
      </c>
    </row>
    <row r="165" spans="1:18" ht="15" x14ac:dyDescent="0.25">
      <c r="A165" s="1" t="s">
        <v>499</v>
      </c>
      <c r="B165" t="s">
        <v>370</v>
      </c>
      <c r="C165" s="1" t="s">
        <v>328</v>
      </c>
      <c r="D165" s="15" t="s">
        <v>65</v>
      </c>
      <c r="E165" s="14">
        <v>6</v>
      </c>
      <c r="F165" s="8">
        <v>3.25</v>
      </c>
      <c r="G165" s="8">
        <v>5.75</v>
      </c>
      <c r="H165" s="8">
        <v>5.5</v>
      </c>
      <c r="I165" s="8">
        <v>6</v>
      </c>
      <c r="J165" s="8">
        <v>5.5</v>
      </c>
      <c r="K165" s="8">
        <v>5.5</v>
      </c>
      <c r="L165" s="8">
        <v>6</v>
      </c>
      <c r="M165" s="8">
        <v>5.25</v>
      </c>
      <c r="N165" s="8">
        <v>4.5</v>
      </c>
      <c r="O165" s="8">
        <v>5.5</v>
      </c>
      <c r="P165" s="8">
        <v>4.75</v>
      </c>
      <c r="Q165" s="8">
        <v>5.25</v>
      </c>
      <c r="R165" s="47">
        <f t="shared" si="3"/>
        <v>5.3</v>
      </c>
    </row>
    <row r="166" spans="1:18" ht="15" x14ac:dyDescent="0.25">
      <c r="A166" s="1" t="s">
        <v>499</v>
      </c>
      <c r="B166" t="s">
        <v>373</v>
      </c>
      <c r="C166" s="1" t="s">
        <v>374</v>
      </c>
      <c r="D166" s="15" t="s">
        <v>65</v>
      </c>
      <c r="E166" s="14">
        <v>5</v>
      </c>
      <c r="F166" s="8">
        <v>4</v>
      </c>
      <c r="G166" s="8">
        <v>5</v>
      </c>
      <c r="H166" s="8">
        <v>5</v>
      </c>
      <c r="I166" s="8">
        <v>4.25</v>
      </c>
      <c r="J166" s="8">
        <v>5.5</v>
      </c>
      <c r="K166" s="8">
        <v>3</v>
      </c>
      <c r="L166" s="8">
        <v>4.5</v>
      </c>
      <c r="M166" s="8">
        <v>3.75</v>
      </c>
      <c r="N166" s="8">
        <v>4</v>
      </c>
      <c r="O166" s="8">
        <v>5</v>
      </c>
      <c r="P166" s="8">
        <v>4.5</v>
      </c>
      <c r="Q166" s="8">
        <v>4.5</v>
      </c>
      <c r="R166" s="47">
        <f t="shared" si="3"/>
        <v>4.5</v>
      </c>
    </row>
    <row r="167" spans="1:18" ht="15" x14ac:dyDescent="0.25">
      <c r="A167" s="1" t="s">
        <v>499</v>
      </c>
      <c r="B167" s="1" t="s">
        <v>42</v>
      </c>
      <c r="C167" s="1" t="s">
        <v>17</v>
      </c>
      <c r="D167" s="15" t="s">
        <v>65</v>
      </c>
      <c r="E167" s="14">
        <v>5.25</v>
      </c>
      <c r="F167" s="8">
        <v>5.75</v>
      </c>
      <c r="G167" s="8">
        <v>4.5</v>
      </c>
      <c r="H167" s="8">
        <v>5.5</v>
      </c>
      <c r="I167" s="8">
        <v>4.75</v>
      </c>
      <c r="J167" s="8">
        <v>3</v>
      </c>
      <c r="K167" s="8">
        <v>4.25</v>
      </c>
      <c r="L167" s="8">
        <v>2.5</v>
      </c>
      <c r="M167" s="8">
        <v>6</v>
      </c>
      <c r="N167" s="8">
        <v>2.5</v>
      </c>
      <c r="O167" s="8">
        <v>4.25</v>
      </c>
      <c r="P167" s="8">
        <v>3</v>
      </c>
      <c r="Q167" s="8">
        <v>3.25</v>
      </c>
      <c r="R167" s="47">
        <f t="shared" si="3"/>
        <v>4.2</v>
      </c>
    </row>
    <row r="168" spans="1:18" ht="15" x14ac:dyDescent="0.25">
      <c r="A168" s="1" t="s">
        <v>499</v>
      </c>
      <c r="B168" t="s">
        <v>392</v>
      </c>
      <c r="C168" s="1" t="s">
        <v>393</v>
      </c>
      <c r="D168" s="15" t="s">
        <v>65</v>
      </c>
      <c r="E168" s="14">
        <v>3.75</v>
      </c>
      <c r="F168" s="8">
        <v>3.75</v>
      </c>
      <c r="G168" s="8">
        <v>3</v>
      </c>
      <c r="H168" s="8">
        <v>4.25</v>
      </c>
      <c r="I168" s="8">
        <v>4.75</v>
      </c>
      <c r="J168" s="8">
        <v>3.5</v>
      </c>
      <c r="K168" s="8">
        <v>5.25</v>
      </c>
      <c r="L168" s="8">
        <v>3.75</v>
      </c>
      <c r="M168" s="8">
        <v>3</v>
      </c>
      <c r="N168" s="8">
        <v>5.5</v>
      </c>
      <c r="O168" s="8">
        <v>4.25</v>
      </c>
      <c r="P168" s="8">
        <v>4.25</v>
      </c>
      <c r="Q168" s="8">
        <v>5.5</v>
      </c>
      <c r="R168" s="47">
        <f t="shared" si="3"/>
        <v>4.2</v>
      </c>
    </row>
    <row r="169" spans="1:18" ht="15" x14ac:dyDescent="0.25">
      <c r="A169" s="1" t="s">
        <v>499</v>
      </c>
      <c r="B169" s="1" t="s">
        <v>182</v>
      </c>
      <c r="C169" s="1" t="s">
        <v>183</v>
      </c>
      <c r="D169" s="15" t="s">
        <v>65</v>
      </c>
      <c r="E169" s="14">
        <v>2.75</v>
      </c>
      <c r="F169" s="8">
        <v>5</v>
      </c>
      <c r="G169" s="8">
        <v>3.5</v>
      </c>
      <c r="H169" s="8">
        <v>4</v>
      </c>
      <c r="I169" s="8">
        <v>4.25</v>
      </c>
      <c r="J169" s="8">
        <v>5.5</v>
      </c>
      <c r="K169" s="8">
        <v>4.75</v>
      </c>
      <c r="L169" s="8">
        <v>4</v>
      </c>
      <c r="M169" s="8">
        <v>5.25</v>
      </c>
      <c r="N169" s="8">
        <v>4.5</v>
      </c>
      <c r="O169" s="8">
        <v>4</v>
      </c>
      <c r="P169" s="8">
        <v>5.25</v>
      </c>
      <c r="Q169" s="8">
        <v>4</v>
      </c>
      <c r="R169" s="47">
        <f t="shared" si="3"/>
        <v>4.4000000000000004</v>
      </c>
    </row>
    <row r="170" spans="1:18" ht="15" x14ac:dyDescent="0.25">
      <c r="A170" s="1" t="s">
        <v>499</v>
      </c>
      <c r="B170" t="s">
        <v>411</v>
      </c>
      <c r="C170" s="1" t="s">
        <v>412</v>
      </c>
      <c r="D170" s="15" t="s">
        <v>65</v>
      </c>
      <c r="E170" s="14">
        <v>3.75</v>
      </c>
      <c r="F170" s="8">
        <v>3.25</v>
      </c>
      <c r="G170" s="8">
        <v>5.5</v>
      </c>
      <c r="H170" s="8">
        <v>6</v>
      </c>
      <c r="I170" s="8">
        <v>3.75</v>
      </c>
      <c r="J170" s="8">
        <v>5.5</v>
      </c>
      <c r="K170" s="8">
        <v>5.75</v>
      </c>
      <c r="L170" s="8">
        <v>5</v>
      </c>
      <c r="M170" s="8">
        <v>3.75</v>
      </c>
      <c r="N170" s="8">
        <v>4</v>
      </c>
      <c r="O170" s="8">
        <v>6</v>
      </c>
      <c r="P170" s="8">
        <v>4.75</v>
      </c>
      <c r="Q170" s="8">
        <v>3.75</v>
      </c>
      <c r="R170" s="47">
        <f t="shared" si="3"/>
        <v>4.7</v>
      </c>
    </row>
    <row r="171" spans="1:18" ht="15" x14ac:dyDescent="0.25">
      <c r="A171" s="1" t="s">
        <v>499</v>
      </c>
      <c r="B171" s="1" t="s">
        <v>267</v>
      </c>
      <c r="C171" s="1" t="s">
        <v>268</v>
      </c>
      <c r="D171" s="15" t="s">
        <v>65</v>
      </c>
      <c r="E171" s="14">
        <v>5</v>
      </c>
      <c r="F171" s="8">
        <v>5</v>
      </c>
      <c r="G171" s="8">
        <v>4.25</v>
      </c>
      <c r="H171" s="8">
        <v>3.75</v>
      </c>
      <c r="I171" s="8">
        <v>5.75</v>
      </c>
      <c r="J171" s="8">
        <v>4.75</v>
      </c>
      <c r="K171" s="8">
        <v>4.25</v>
      </c>
      <c r="L171" s="8">
        <v>3.75</v>
      </c>
      <c r="M171" s="8">
        <v>3.5</v>
      </c>
      <c r="N171" s="8">
        <v>6</v>
      </c>
      <c r="O171" s="8">
        <v>3.75</v>
      </c>
      <c r="P171" s="8">
        <v>5.5</v>
      </c>
      <c r="Q171" s="8">
        <v>4.5</v>
      </c>
      <c r="R171" s="47">
        <f t="shared" si="3"/>
        <v>4.5999999999999996</v>
      </c>
    </row>
    <row r="172" spans="1:18" ht="15" x14ac:dyDescent="0.25">
      <c r="A172" s="1" t="s">
        <v>499</v>
      </c>
      <c r="B172" s="1" t="s">
        <v>282</v>
      </c>
      <c r="C172" s="1" t="s">
        <v>216</v>
      </c>
      <c r="D172" s="15" t="s">
        <v>65</v>
      </c>
      <c r="E172" s="14">
        <v>3.25</v>
      </c>
      <c r="F172" s="8">
        <v>4</v>
      </c>
      <c r="G172" s="8">
        <v>4.25</v>
      </c>
      <c r="H172" s="8">
        <v>3.25</v>
      </c>
      <c r="I172" s="8">
        <v>4.25</v>
      </c>
      <c r="J172" s="8">
        <v>6</v>
      </c>
      <c r="K172" s="8">
        <v>5.5</v>
      </c>
      <c r="L172" s="8">
        <v>5.75</v>
      </c>
      <c r="M172" s="8">
        <v>5.5</v>
      </c>
      <c r="N172" s="8">
        <v>4</v>
      </c>
      <c r="O172" s="8">
        <v>3.25</v>
      </c>
      <c r="P172" s="8">
        <v>4.75</v>
      </c>
      <c r="Q172" s="8">
        <v>4.25</v>
      </c>
      <c r="R172" s="47">
        <f t="shared" si="3"/>
        <v>4.5</v>
      </c>
    </row>
    <row r="173" spans="1:18" ht="15" x14ac:dyDescent="0.25">
      <c r="A173" s="1" t="s">
        <v>499</v>
      </c>
      <c r="B173" t="s">
        <v>434</v>
      </c>
      <c r="C173" s="1" t="s">
        <v>209</v>
      </c>
      <c r="D173" s="15" t="s">
        <v>65</v>
      </c>
      <c r="E173" s="14">
        <v>3.5</v>
      </c>
      <c r="F173" s="8">
        <v>3</v>
      </c>
      <c r="G173" s="8">
        <v>4.5</v>
      </c>
      <c r="H173" s="8">
        <v>4</v>
      </c>
      <c r="I173" s="8">
        <v>4.25</v>
      </c>
      <c r="J173" s="8">
        <v>5.5</v>
      </c>
      <c r="K173" s="8">
        <v>5.25</v>
      </c>
      <c r="L173" s="8">
        <v>4.5</v>
      </c>
      <c r="M173" s="8">
        <v>4</v>
      </c>
      <c r="N173" s="8">
        <v>4.5</v>
      </c>
      <c r="O173" s="8">
        <v>4</v>
      </c>
      <c r="P173" s="8">
        <v>5.25</v>
      </c>
      <c r="Q173" s="8">
        <v>4.5</v>
      </c>
      <c r="R173" s="47">
        <f t="shared" si="3"/>
        <v>4.4000000000000004</v>
      </c>
    </row>
    <row r="174" spans="1:18" ht="15" x14ac:dyDescent="0.25">
      <c r="A174" s="1" t="s">
        <v>499</v>
      </c>
      <c r="B174" t="s">
        <v>456</v>
      </c>
      <c r="C174" s="1" t="s">
        <v>111</v>
      </c>
      <c r="D174" s="15" t="s">
        <v>65</v>
      </c>
      <c r="E174" s="14">
        <v>5.75</v>
      </c>
      <c r="F174" s="8">
        <v>4</v>
      </c>
      <c r="G174" s="8">
        <v>3.5</v>
      </c>
      <c r="H174" s="8">
        <v>4</v>
      </c>
      <c r="I174" s="8">
        <v>5.25</v>
      </c>
      <c r="J174" s="8">
        <v>3.75</v>
      </c>
      <c r="K174" s="8">
        <v>4.75</v>
      </c>
      <c r="L174" s="8">
        <v>4.5</v>
      </c>
      <c r="M174" s="8">
        <v>2.5</v>
      </c>
      <c r="N174" s="8">
        <v>3</v>
      </c>
      <c r="O174" s="8">
        <v>3</v>
      </c>
      <c r="P174" s="8">
        <v>3</v>
      </c>
      <c r="Q174" s="8">
        <v>2.75</v>
      </c>
      <c r="R174" s="47">
        <f t="shared" si="3"/>
        <v>3.8</v>
      </c>
    </row>
    <row r="175" spans="1:18" ht="15" x14ac:dyDescent="0.25">
      <c r="A175" s="17" t="s">
        <v>499</v>
      </c>
      <c r="B175" s="18" t="s">
        <v>36</v>
      </c>
      <c r="C175" s="18" t="s">
        <v>467</v>
      </c>
      <c r="D175" s="48" t="s">
        <v>64</v>
      </c>
      <c r="E175" s="21">
        <v>6</v>
      </c>
      <c r="F175" s="12"/>
      <c r="G175" s="12">
        <v>4.25</v>
      </c>
      <c r="H175" s="12">
        <v>4.25</v>
      </c>
      <c r="I175" s="12">
        <v>3.75</v>
      </c>
      <c r="J175" s="12">
        <v>3.75</v>
      </c>
      <c r="K175" s="12">
        <v>4.25</v>
      </c>
      <c r="L175" s="12">
        <v>3.5</v>
      </c>
      <c r="M175" s="12">
        <v>4</v>
      </c>
      <c r="N175" s="12">
        <v>5.5</v>
      </c>
      <c r="O175" s="12">
        <v>4.25</v>
      </c>
      <c r="P175" s="12">
        <v>5.25</v>
      </c>
      <c r="Q175" s="12">
        <v>5.75</v>
      </c>
      <c r="R175" s="46">
        <f t="shared" si="3"/>
        <v>4.5</v>
      </c>
    </row>
    <row r="176" spans="1:18" ht="15" x14ac:dyDescent="0.25">
      <c r="A176" s="17" t="s">
        <v>499</v>
      </c>
      <c r="B176" s="18" t="s">
        <v>73</v>
      </c>
      <c r="C176" s="18" t="s">
        <v>469</v>
      </c>
      <c r="D176" s="48" t="s">
        <v>64</v>
      </c>
      <c r="E176" s="21">
        <v>3.25</v>
      </c>
      <c r="F176" s="12">
        <v>3.25</v>
      </c>
      <c r="G176" s="12">
        <v>3</v>
      </c>
      <c r="H176" s="12">
        <v>3.5</v>
      </c>
      <c r="I176" s="12">
        <v>4.75</v>
      </c>
      <c r="J176" s="12">
        <v>3.25</v>
      </c>
      <c r="K176" s="12"/>
      <c r="L176" s="12">
        <v>5.5</v>
      </c>
      <c r="M176" s="12">
        <v>5.5</v>
      </c>
      <c r="N176" s="12">
        <v>3.75</v>
      </c>
      <c r="O176" s="12">
        <v>3.5</v>
      </c>
      <c r="P176" s="12">
        <v>5.75</v>
      </c>
      <c r="Q176" s="12">
        <v>5.5</v>
      </c>
      <c r="R176" s="46">
        <f t="shared" si="3"/>
        <v>4.2</v>
      </c>
    </row>
    <row r="177" spans="1:18" ht="15" x14ac:dyDescent="0.25">
      <c r="A177" s="17" t="s">
        <v>499</v>
      </c>
      <c r="B177" s="18" t="s">
        <v>151</v>
      </c>
      <c r="C177" s="18" t="s">
        <v>152</v>
      </c>
      <c r="D177" s="48" t="s">
        <v>64</v>
      </c>
      <c r="E177" s="21">
        <v>3.75</v>
      </c>
      <c r="F177" s="12">
        <v>4.75</v>
      </c>
      <c r="G177" s="12">
        <v>5.5</v>
      </c>
      <c r="H177" s="12">
        <v>6</v>
      </c>
      <c r="I177" s="12">
        <v>3.75</v>
      </c>
      <c r="J177" s="12">
        <v>5.5</v>
      </c>
      <c r="K177" s="12">
        <v>5.75</v>
      </c>
      <c r="L177" s="12">
        <v>5</v>
      </c>
      <c r="M177" s="12">
        <v>3.75</v>
      </c>
      <c r="N177" s="12">
        <v>4</v>
      </c>
      <c r="O177" s="12">
        <v>6</v>
      </c>
      <c r="P177" s="12">
        <v>4.75</v>
      </c>
      <c r="Q177" s="12">
        <v>3.75</v>
      </c>
      <c r="R177" s="46">
        <f t="shared" si="3"/>
        <v>4.8</v>
      </c>
    </row>
    <row r="178" spans="1:18" ht="15" x14ac:dyDescent="0.25">
      <c r="A178" s="17" t="s">
        <v>499</v>
      </c>
      <c r="B178" s="18" t="s">
        <v>170</v>
      </c>
      <c r="C178" s="18" t="s">
        <v>171</v>
      </c>
      <c r="D178" s="48" t="s">
        <v>64</v>
      </c>
      <c r="E178" s="21">
        <v>3.25</v>
      </c>
      <c r="F178" s="12">
        <v>4.25</v>
      </c>
      <c r="G178" s="12">
        <v>3.5</v>
      </c>
      <c r="H178" s="12">
        <v>5.5</v>
      </c>
      <c r="I178" s="12">
        <v>5.5</v>
      </c>
      <c r="J178" s="12">
        <v>4</v>
      </c>
      <c r="K178" s="12">
        <v>5</v>
      </c>
      <c r="L178" s="12">
        <v>5.5</v>
      </c>
      <c r="M178" s="12">
        <v>6</v>
      </c>
      <c r="N178" s="12">
        <v>4.75</v>
      </c>
      <c r="O178" s="12">
        <v>5.5</v>
      </c>
      <c r="P178" s="12">
        <v>5.75</v>
      </c>
      <c r="Q178" s="12">
        <v>5.25</v>
      </c>
      <c r="R178" s="46">
        <f t="shared" si="3"/>
        <v>4.9000000000000004</v>
      </c>
    </row>
    <row r="179" spans="1:18" ht="15" x14ac:dyDescent="0.25">
      <c r="A179" s="17" t="s">
        <v>499</v>
      </c>
      <c r="B179" s="18" t="s">
        <v>167</v>
      </c>
      <c r="C179" s="18" t="s">
        <v>169</v>
      </c>
      <c r="D179" s="48" t="s">
        <v>64</v>
      </c>
      <c r="E179" s="21">
        <v>4.75</v>
      </c>
      <c r="F179" s="12">
        <v>4</v>
      </c>
      <c r="G179" s="12">
        <v>5</v>
      </c>
      <c r="H179" s="12">
        <v>4</v>
      </c>
      <c r="I179" s="12">
        <v>3.75</v>
      </c>
      <c r="J179" s="12">
        <v>6</v>
      </c>
      <c r="K179" s="12">
        <v>6</v>
      </c>
      <c r="L179" s="12">
        <v>3.5</v>
      </c>
      <c r="M179" s="12">
        <v>5.5</v>
      </c>
      <c r="N179" s="12">
        <v>4</v>
      </c>
      <c r="O179" s="12">
        <v>4</v>
      </c>
      <c r="P179" s="12">
        <v>4</v>
      </c>
      <c r="Q179" s="12">
        <v>5.5</v>
      </c>
      <c r="R179" s="46">
        <f t="shared" si="3"/>
        <v>4.5999999999999996</v>
      </c>
    </row>
    <row r="180" spans="1:18" ht="15" x14ac:dyDescent="0.25">
      <c r="A180" s="17" t="s">
        <v>499</v>
      </c>
      <c r="B180" s="22" t="s">
        <v>415</v>
      </c>
      <c r="C180" s="18" t="s">
        <v>72</v>
      </c>
      <c r="D180" s="48" t="s">
        <v>64</v>
      </c>
      <c r="E180" s="21">
        <v>3.25</v>
      </c>
      <c r="F180" s="12">
        <v>5.75</v>
      </c>
      <c r="G180" s="12">
        <v>4</v>
      </c>
      <c r="H180" s="12">
        <v>4.5</v>
      </c>
      <c r="I180" s="12">
        <v>6</v>
      </c>
      <c r="J180" s="12">
        <v>3.75</v>
      </c>
      <c r="K180" s="12"/>
      <c r="L180" s="12">
        <v>3.75</v>
      </c>
      <c r="M180" s="12">
        <v>5</v>
      </c>
      <c r="N180" s="12">
        <v>3.75</v>
      </c>
      <c r="O180" s="12">
        <v>4.5</v>
      </c>
      <c r="P180" s="12">
        <v>4</v>
      </c>
      <c r="Q180" s="12">
        <v>5</v>
      </c>
      <c r="R180" s="46">
        <f t="shared" si="3"/>
        <v>4.4000000000000004</v>
      </c>
    </row>
    <row r="181" spans="1:18" ht="15" x14ac:dyDescent="0.25">
      <c r="A181" s="17" t="s">
        <v>499</v>
      </c>
      <c r="B181" s="18" t="s">
        <v>277</v>
      </c>
      <c r="C181" s="18" t="s">
        <v>278</v>
      </c>
      <c r="D181" s="48" t="s">
        <v>64</v>
      </c>
      <c r="E181" s="21">
        <v>5.5</v>
      </c>
      <c r="F181" s="12">
        <v>3.5</v>
      </c>
      <c r="G181" s="12">
        <v>5</v>
      </c>
      <c r="H181" s="12">
        <v>3.5</v>
      </c>
      <c r="I181" s="12">
        <v>4.5</v>
      </c>
      <c r="J181" s="12">
        <v>5</v>
      </c>
      <c r="K181" s="12">
        <v>4.5</v>
      </c>
      <c r="L181" s="12">
        <v>5.75</v>
      </c>
      <c r="M181" s="12">
        <v>4.75</v>
      </c>
      <c r="N181" s="12">
        <v>6</v>
      </c>
      <c r="O181" s="12">
        <v>3.5</v>
      </c>
      <c r="P181" s="12">
        <v>3.75</v>
      </c>
      <c r="Q181" s="12">
        <v>3.75</v>
      </c>
      <c r="R181" s="46">
        <f t="shared" si="3"/>
        <v>4.5</v>
      </c>
    </row>
    <row r="182" spans="1:18" ht="15" x14ac:dyDescent="0.25">
      <c r="A182" s="17" t="s">
        <v>499</v>
      </c>
      <c r="B182" s="18" t="s">
        <v>325</v>
      </c>
      <c r="C182" s="18" t="s">
        <v>326</v>
      </c>
      <c r="D182" s="48" t="s">
        <v>64</v>
      </c>
      <c r="E182" s="21">
        <v>6</v>
      </c>
      <c r="F182" s="12">
        <v>6</v>
      </c>
      <c r="G182" s="12">
        <v>2.5</v>
      </c>
      <c r="H182" s="12">
        <v>4.25</v>
      </c>
      <c r="I182" s="12">
        <v>4</v>
      </c>
      <c r="J182" s="12">
        <v>3</v>
      </c>
      <c r="K182" s="12">
        <v>4.5</v>
      </c>
      <c r="L182" s="12">
        <v>4.5</v>
      </c>
      <c r="M182" s="12">
        <v>3</v>
      </c>
      <c r="N182" s="12">
        <v>5.25</v>
      </c>
      <c r="O182" s="12">
        <v>4.25</v>
      </c>
      <c r="P182" s="12">
        <v>6</v>
      </c>
      <c r="Q182" s="12">
        <v>6</v>
      </c>
      <c r="R182" s="46">
        <f t="shared" si="3"/>
        <v>4.5999999999999996</v>
      </c>
    </row>
    <row r="183" spans="1:18" ht="15" x14ac:dyDescent="0.25">
      <c r="A183" s="1" t="s">
        <v>500</v>
      </c>
      <c r="B183" t="s">
        <v>81</v>
      </c>
      <c r="C183" s="1" t="s">
        <v>360</v>
      </c>
      <c r="D183" s="15" t="s">
        <v>65</v>
      </c>
      <c r="E183" s="14">
        <v>3.75</v>
      </c>
      <c r="F183" s="8">
        <v>6</v>
      </c>
      <c r="G183" s="8">
        <v>5.75</v>
      </c>
      <c r="H183" s="8">
        <v>4.75</v>
      </c>
      <c r="I183" s="8">
        <v>4.5</v>
      </c>
      <c r="J183" s="8">
        <v>4.25</v>
      </c>
      <c r="K183" s="8">
        <v>6</v>
      </c>
      <c r="L183" s="8">
        <v>4</v>
      </c>
      <c r="M183" s="8">
        <v>5.5</v>
      </c>
      <c r="N183" s="8">
        <v>4.25</v>
      </c>
      <c r="O183" s="8">
        <v>4.75</v>
      </c>
      <c r="P183" s="8">
        <v>6</v>
      </c>
      <c r="Q183" s="8">
        <v>5</v>
      </c>
      <c r="R183" s="47">
        <f t="shared" si="3"/>
        <v>5</v>
      </c>
    </row>
    <row r="184" spans="1:18" ht="15" x14ac:dyDescent="0.25">
      <c r="A184" s="1" t="s">
        <v>500</v>
      </c>
      <c r="B184" s="1" t="s">
        <v>82</v>
      </c>
      <c r="C184" s="1" t="s">
        <v>83</v>
      </c>
      <c r="D184" s="15" t="s">
        <v>65</v>
      </c>
      <c r="E184" s="14">
        <v>5.25</v>
      </c>
      <c r="F184" s="8">
        <v>5</v>
      </c>
      <c r="G184" s="8">
        <v>3.5</v>
      </c>
      <c r="H184" s="8">
        <v>4.75</v>
      </c>
      <c r="I184" s="8">
        <v>3.75</v>
      </c>
      <c r="J184" s="8">
        <v>4.5</v>
      </c>
      <c r="K184" s="8">
        <v>4</v>
      </c>
      <c r="L184" s="8">
        <v>6</v>
      </c>
      <c r="M184" s="8">
        <v>3.5</v>
      </c>
      <c r="N184" s="8">
        <v>4.25</v>
      </c>
      <c r="O184" s="8">
        <v>4.75</v>
      </c>
      <c r="P184" s="8">
        <v>4.75</v>
      </c>
      <c r="Q184" s="8">
        <v>3.75</v>
      </c>
      <c r="R184" s="47">
        <f t="shared" si="3"/>
        <v>4.4000000000000004</v>
      </c>
    </row>
    <row r="185" spans="1:18" ht="15" x14ac:dyDescent="0.25">
      <c r="A185" s="1" t="s">
        <v>500</v>
      </c>
      <c r="B185" t="s">
        <v>375</v>
      </c>
      <c r="C185" s="1" t="s">
        <v>13</v>
      </c>
      <c r="D185" s="15" t="s">
        <v>65</v>
      </c>
      <c r="E185" s="14">
        <v>5</v>
      </c>
      <c r="F185" s="8">
        <v>4</v>
      </c>
      <c r="G185" s="8">
        <v>5.75</v>
      </c>
      <c r="H185" s="8">
        <v>5.25</v>
      </c>
      <c r="I185" s="8">
        <v>5</v>
      </c>
      <c r="J185" s="8">
        <v>5.5</v>
      </c>
      <c r="K185" s="8">
        <v>4</v>
      </c>
      <c r="L185" s="8">
        <v>4.5</v>
      </c>
      <c r="M185" s="8">
        <v>5.25</v>
      </c>
      <c r="N185" s="8">
        <v>4</v>
      </c>
      <c r="O185" s="8">
        <v>5.25</v>
      </c>
      <c r="P185" s="8">
        <v>5.75</v>
      </c>
      <c r="Q185" s="8">
        <v>4.5</v>
      </c>
      <c r="R185" s="47">
        <f t="shared" si="3"/>
        <v>4.9000000000000004</v>
      </c>
    </row>
    <row r="186" spans="1:18" ht="15" x14ac:dyDescent="0.25">
      <c r="A186" s="1" t="s">
        <v>500</v>
      </c>
      <c r="B186" s="1" t="s">
        <v>147</v>
      </c>
      <c r="C186" s="1" t="s">
        <v>149</v>
      </c>
      <c r="D186" s="15" t="s">
        <v>65</v>
      </c>
      <c r="E186" s="14">
        <v>3.25</v>
      </c>
      <c r="F186" s="8">
        <v>3</v>
      </c>
      <c r="G186" s="8">
        <v>5.75</v>
      </c>
      <c r="H186" s="8">
        <v>4.25</v>
      </c>
      <c r="I186" s="8">
        <v>3.5</v>
      </c>
      <c r="J186" s="8">
        <v>4.5</v>
      </c>
      <c r="K186" s="8">
        <v>3.5</v>
      </c>
      <c r="L186" s="8">
        <v>6</v>
      </c>
      <c r="M186" s="8">
        <v>4.75</v>
      </c>
      <c r="N186" s="8">
        <v>4.75</v>
      </c>
      <c r="O186" s="8">
        <v>4.25</v>
      </c>
      <c r="P186" s="8">
        <v>4.25</v>
      </c>
      <c r="Q186" s="8">
        <v>4</v>
      </c>
      <c r="R186" s="47">
        <f t="shared" si="3"/>
        <v>4.3</v>
      </c>
    </row>
    <row r="187" spans="1:18" ht="15" x14ac:dyDescent="0.25">
      <c r="A187" s="1" t="s">
        <v>500</v>
      </c>
      <c r="B187" t="s">
        <v>394</v>
      </c>
      <c r="C187" s="1" t="s">
        <v>213</v>
      </c>
      <c r="D187" s="15" t="s">
        <v>65</v>
      </c>
      <c r="E187" s="14">
        <v>3.75</v>
      </c>
      <c r="F187" s="8">
        <v>3.75</v>
      </c>
      <c r="G187" s="8">
        <v>3</v>
      </c>
      <c r="H187" s="8">
        <v>4.25</v>
      </c>
      <c r="I187" s="8">
        <v>4.75</v>
      </c>
      <c r="J187" s="8">
        <v>3.5</v>
      </c>
      <c r="K187" s="8">
        <v>5.25</v>
      </c>
      <c r="L187" s="8">
        <v>3.75</v>
      </c>
      <c r="M187" s="8">
        <v>3</v>
      </c>
      <c r="N187" s="8">
        <v>5.5</v>
      </c>
      <c r="O187" s="8">
        <v>4.25</v>
      </c>
      <c r="P187" s="8">
        <v>4.25</v>
      </c>
      <c r="Q187" s="8">
        <v>5.5</v>
      </c>
      <c r="R187" s="47">
        <f t="shared" si="3"/>
        <v>4.2</v>
      </c>
    </row>
    <row r="188" spans="1:18" ht="15" x14ac:dyDescent="0.25">
      <c r="A188" s="1" t="s">
        <v>500</v>
      </c>
      <c r="B188" s="1" t="s">
        <v>51</v>
      </c>
      <c r="C188" s="1" t="s">
        <v>21</v>
      </c>
      <c r="D188" s="15" t="s">
        <v>65</v>
      </c>
      <c r="E188" s="14">
        <v>3.75</v>
      </c>
      <c r="F188" s="8">
        <v>4.5</v>
      </c>
      <c r="G188" s="8">
        <v>3.75</v>
      </c>
      <c r="H188" s="8">
        <v>3.25</v>
      </c>
      <c r="I188" s="8">
        <v>3</v>
      </c>
      <c r="J188" s="8">
        <v>2.75</v>
      </c>
      <c r="K188" s="8">
        <v>4.75</v>
      </c>
      <c r="L188" s="8">
        <v>4.5</v>
      </c>
      <c r="M188" s="8">
        <v>5</v>
      </c>
      <c r="N188" s="8">
        <v>2.5</v>
      </c>
      <c r="O188" s="8">
        <v>3</v>
      </c>
      <c r="P188" s="8">
        <v>4.75</v>
      </c>
      <c r="Q188" s="8">
        <v>4.5</v>
      </c>
      <c r="R188" s="47">
        <f t="shared" si="3"/>
        <v>3.8</v>
      </c>
    </row>
    <row r="189" spans="1:18" ht="15" x14ac:dyDescent="0.25">
      <c r="A189" s="1" t="s">
        <v>500</v>
      </c>
      <c r="B189" s="1" t="s">
        <v>192</v>
      </c>
      <c r="C189" s="1" t="s">
        <v>193</v>
      </c>
      <c r="D189" s="15" t="s">
        <v>65</v>
      </c>
      <c r="E189" s="14">
        <v>3</v>
      </c>
      <c r="F189" s="8">
        <v>3.75</v>
      </c>
      <c r="G189" s="8">
        <v>4</v>
      </c>
      <c r="H189" s="8">
        <v>3</v>
      </c>
      <c r="I189" s="8">
        <v>5.5</v>
      </c>
      <c r="J189" s="8">
        <v>5</v>
      </c>
      <c r="K189" s="8">
        <v>5.75</v>
      </c>
      <c r="L189" s="8">
        <v>5</v>
      </c>
      <c r="M189" s="8">
        <v>4.75</v>
      </c>
      <c r="N189" s="8">
        <v>5</v>
      </c>
      <c r="O189" s="8">
        <v>3</v>
      </c>
      <c r="P189" s="8">
        <v>5.75</v>
      </c>
      <c r="Q189" s="8">
        <v>5.75</v>
      </c>
      <c r="R189" s="47">
        <f t="shared" si="3"/>
        <v>4.5999999999999996</v>
      </c>
    </row>
    <row r="190" spans="1:18" ht="15" x14ac:dyDescent="0.25">
      <c r="A190" s="1" t="s">
        <v>500</v>
      </c>
      <c r="B190" s="1" t="s">
        <v>212</v>
      </c>
      <c r="C190" s="1" t="s">
        <v>213</v>
      </c>
      <c r="D190" s="15" t="s">
        <v>65</v>
      </c>
      <c r="E190" s="14">
        <v>4</v>
      </c>
      <c r="F190" s="8">
        <v>4.75</v>
      </c>
      <c r="G190" s="8">
        <v>3</v>
      </c>
      <c r="H190" s="8">
        <v>4.5</v>
      </c>
      <c r="I190" s="8">
        <v>5.75</v>
      </c>
      <c r="J190" s="8">
        <v>5.5</v>
      </c>
      <c r="K190" s="8">
        <v>5.75</v>
      </c>
      <c r="L190" s="8">
        <v>4</v>
      </c>
      <c r="M190" s="8">
        <v>5.75</v>
      </c>
      <c r="N190" s="8">
        <v>5.25</v>
      </c>
      <c r="O190" s="8">
        <v>4.5</v>
      </c>
      <c r="P190" s="8">
        <v>4.25</v>
      </c>
      <c r="Q190" s="8">
        <v>5.25</v>
      </c>
      <c r="R190" s="47">
        <f t="shared" si="3"/>
        <v>4.8</v>
      </c>
    </row>
    <row r="191" spans="1:18" ht="15" x14ac:dyDescent="0.25">
      <c r="A191" s="1" t="s">
        <v>500</v>
      </c>
      <c r="B191" t="s">
        <v>416</v>
      </c>
      <c r="C191" s="1" t="s">
        <v>68</v>
      </c>
      <c r="D191" s="15" t="s">
        <v>65</v>
      </c>
      <c r="E191" s="14">
        <v>3.75</v>
      </c>
      <c r="F191" s="8">
        <v>3.25</v>
      </c>
      <c r="G191" s="8">
        <v>2.75</v>
      </c>
      <c r="H191" s="8">
        <v>3.5</v>
      </c>
      <c r="I191" s="8">
        <v>3.5</v>
      </c>
      <c r="J191" s="8">
        <v>3.25</v>
      </c>
      <c r="K191" s="8">
        <v>3.25</v>
      </c>
      <c r="L191" s="8">
        <v>3.25</v>
      </c>
      <c r="M191" s="8">
        <v>5.25</v>
      </c>
      <c r="N191" s="8">
        <v>4.75</v>
      </c>
      <c r="O191" s="8">
        <v>3.5</v>
      </c>
      <c r="P191" s="8">
        <v>6</v>
      </c>
      <c r="Q191" s="8">
        <v>4.75</v>
      </c>
      <c r="R191" s="47">
        <f t="shared" si="3"/>
        <v>3.9</v>
      </c>
    </row>
    <row r="192" spans="1:18" ht="15" x14ac:dyDescent="0.25">
      <c r="A192" s="1" t="s">
        <v>500</v>
      </c>
      <c r="B192" s="1" t="s">
        <v>241</v>
      </c>
      <c r="C192" s="1" t="s">
        <v>242</v>
      </c>
      <c r="D192" s="15" t="s">
        <v>65</v>
      </c>
      <c r="E192" s="14">
        <v>2.75</v>
      </c>
      <c r="F192" s="8">
        <v>5</v>
      </c>
      <c r="G192" s="8">
        <v>5</v>
      </c>
      <c r="H192" s="8">
        <v>6</v>
      </c>
      <c r="I192" s="8">
        <v>4.25</v>
      </c>
      <c r="J192" s="8">
        <v>4.25</v>
      </c>
      <c r="K192" s="8">
        <v>4.5</v>
      </c>
      <c r="L192" s="8">
        <v>6</v>
      </c>
      <c r="M192" s="8">
        <v>3.75</v>
      </c>
      <c r="N192" s="8">
        <v>5.5</v>
      </c>
      <c r="O192" s="8">
        <v>6</v>
      </c>
      <c r="P192" s="8">
        <v>5.25</v>
      </c>
      <c r="Q192" s="8">
        <v>5.5</v>
      </c>
      <c r="R192" s="47">
        <f t="shared" si="3"/>
        <v>4.9000000000000004</v>
      </c>
    </row>
    <row r="193" spans="1:18" ht="15" x14ac:dyDescent="0.25">
      <c r="A193" s="1" t="s">
        <v>500</v>
      </c>
      <c r="B193" t="s">
        <v>435</v>
      </c>
      <c r="C193" s="1" t="s">
        <v>436</v>
      </c>
      <c r="D193" s="15" t="s">
        <v>65</v>
      </c>
      <c r="E193" s="14">
        <v>3.5</v>
      </c>
      <c r="F193" s="8">
        <v>3</v>
      </c>
      <c r="G193" s="8">
        <v>3</v>
      </c>
      <c r="H193" s="8">
        <v>3.25</v>
      </c>
      <c r="I193" s="8"/>
      <c r="J193" s="8">
        <v>4.25</v>
      </c>
      <c r="K193" s="8">
        <v>4.75</v>
      </c>
      <c r="L193" s="8">
        <v>4.25</v>
      </c>
      <c r="M193" s="8">
        <v>4.25</v>
      </c>
      <c r="N193" s="8">
        <v>5.25</v>
      </c>
      <c r="O193" s="8">
        <v>3.25</v>
      </c>
      <c r="P193" s="8">
        <v>4</v>
      </c>
      <c r="Q193" s="8">
        <v>4.5</v>
      </c>
      <c r="R193" s="47">
        <f t="shared" si="3"/>
        <v>3.9</v>
      </c>
    </row>
    <row r="194" spans="1:18" ht="15" x14ac:dyDescent="0.25">
      <c r="A194" s="1" t="s">
        <v>500</v>
      </c>
      <c r="B194" t="s">
        <v>457</v>
      </c>
      <c r="C194" s="1" t="s">
        <v>458</v>
      </c>
      <c r="D194" s="15" t="s">
        <v>65</v>
      </c>
      <c r="E194" s="14">
        <v>5.75</v>
      </c>
      <c r="F194" s="8">
        <v>4</v>
      </c>
      <c r="G194" s="8">
        <v>2.5</v>
      </c>
      <c r="H194" s="8">
        <v>5.75</v>
      </c>
      <c r="I194" s="8">
        <v>4</v>
      </c>
      <c r="J194" s="8">
        <v>4.75</v>
      </c>
      <c r="K194" s="8">
        <v>4.25</v>
      </c>
      <c r="L194" s="8">
        <v>5.25</v>
      </c>
      <c r="M194" s="8">
        <v>3.5</v>
      </c>
      <c r="N194" s="8">
        <v>5.75</v>
      </c>
      <c r="O194" s="8">
        <v>5.75</v>
      </c>
      <c r="P194" s="8">
        <v>4.75</v>
      </c>
      <c r="Q194" s="8">
        <v>5.25</v>
      </c>
      <c r="R194" s="47">
        <f t="shared" si="3"/>
        <v>4.7</v>
      </c>
    </row>
    <row r="195" spans="1:18" ht="15" x14ac:dyDescent="0.25">
      <c r="A195" s="1" t="s">
        <v>500</v>
      </c>
      <c r="B195" s="1" t="s">
        <v>348</v>
      </c>
      <c r="C195" s="1" t="s">
        <v>349</v>
      </c>
      <c r="D195" s="15" t="s">
        <v>65</v>
      </c>
      <c r="E195" s="14">
        <v>5.5</v>
      </c>
      <c r="F195" s="8">
        <v>4.5</v>
      </c>
      <c r="G195" s="8">
        <v>5</v>
      </c>
      <c r="H195" s="8">
        <v>4.5</v>
      </c>
      <c r="I195" s="8">
        <v>5.25</v>
      </c>
      <c r="J195" s="8">
        <v>5.5</v>
      </c>
      <c r="K195" s="8">
        <v>4.5</v>
      </c>
      <c r="L195" s="8">
        <v>4.5</v>
      </c>
      <c r="M195" s="8">
        <v>5.5</v>
      </c>
      <c r="N195" s="8">
        <v>3.75</v>
      </c>
      <c r="O195" s="8">
        <v>4.5</v>
      </c>
      <c r="P195" s="8">
        <v>4.25</v>
      </c>
      <c r="Q195" s="8">
        <v>6</v>
      </c>
      <c r="R195" s="47">
        <f t="shared" ref="R195:R258" si="4">ROUND(AVERAGE(E195:Q195),1)</f>
        <v>4.9000000000000004</v>
      </c>
    </row>
    <row r="196" spans="1:18" ht="15" x14ac:dyDescent="0.25">
      <c r="A196" s="17" t="s">
        <v>500</v>
      </c>
      <c r="B196" s="18" t="s">
        <v>37</v>
      </c>
      <c r="C196" s="18" t="s">
        <v>464</v>
      </c>
      <c r="D196" s="48" t="s">
        <v>64</v>
      </c>
      <c r="E196" s="21">
        <v>6</v>
      </c>
      <c r="F196" s="12">
        <v>5.25</v>
      </c>
      <c r="G196" s="12">
        <v>2.75</v>
      </c>
      <c r="H196" s="12">
        <v>3.25</v>
      </c>
      <c r="I196" s="12">
        <v>5.75</v>
      </c>
      <c r="J196" s="12">
        <v>4.75</v>
      </c>
      <c r="K196" s="12">
        <v>5.5</v>
      </c>
      <c r="L196" s="12">
        <v>4.25</v>
      </c>
      <c r="M196" s="12">
        <v>4</v>
      </c>
      <c r="N196" s="12">
        <v>5.25</v>
      </c>
      <c r="O196" s="12">
        <v>3.25</v>
      </c>
      <c r="P196" s="12">
        <v>5.25</v>
      </c>
      <c r="Q196" s="12">
        <v>4.25</v>
      </c>
      <c r="R196" s="46">
        <f t="shared" si="4"/>
        <v>4.5999999999999996</v>
      </c>
    </row>
    <row r="197" spans="1:18" ht="15" x14ac:dyDescent="0.25">
      <c r="A197" s="17" t="s">
        <v>500</v>
      </c>
      <c r="B197" s="18" t="s">
        <v>38</v>
      </c>
      <c r="C197" s="18" t="s">
        <v>152</v>
      </c>
      <c r="D197" s="48" t="s">
        <v>64</v>
      </c>
      <c r="E197" s="21">
        <v>3.25</v>
      </c>
      <c r="F197" s="12">
        <v>3.25</v>
      </c>
      <c r="G197" s="12">
        <v>4.25</v>
      </c>
      <c r="H197" s="12">
        <v>3.25</v>
      </c>
      <c r="I197" s="12">
        <v>4.25</v>
      </c>
      <c r="J197" s="12">
        <v>6</v>
      </c>
      <c r="K197" s="12">
        <v>5.5</v>
      </c>
      <c r="L197" s="12">
        <v>5.75</v>
      </c>
      <c r="M197" s="12">
        <v>5.5</v>
      </c>
      <c r="N197" s="12">
        <v>4</v>
      </c>
      <c r="O197" s="12">
        <v>3.25</v>
      </c>
      <c r="P197" s="12">
        <v>4.75</v>
      </c>
      <c r="Q197" s="12">
        <v>4.25</v>
      </c>
      <c r="R197" s="46">
        <f t="shared" si="4"/>
        <v>4.4000000000000004</v>
      </c>
    </row>
    <row r="198" spans="1:18" ht="15" x14ac:dyDescent="0.25">
      <c r="A198" s="17" t="s">
        <v>500</v>
      </c>
      <c r="B198" s="18" t="s">
        <v>77</v>
      </c>
      <c r="C198" s="18" t="s">
        <v>471</v>
      </c>
      <c r="D198" s="48" t="s">
        <v>64</v>
      </c>
      <c r="E198" s="21">
        <v>3.5</v>
      </c>
      <c r="F198" s="12">
        <v>5.75</v>
      </c>
      <c r="G198" s="12">
        <v>4.5</v>
      </c>
      <c r="H198" s="12">
        <v>4</v>
      </c>
      <c r="I198" s="12">
        <v>4.25</v>
      </c>
      <c r="J198" s="12">
        <v>3.75</v>
      </c>
      <c r="K198" s="12">
        <v>5.75</v>
      </c>
      <c r="L198" s="12">
        <v>3.75</v>
      </c>
      <c r="M198" s="12">
        <v>4.25</v>
      </c>
      <c r="N198" s="12">
        <v>5.25</v>
      </c>
      <c r="O198" s="12">
        <v>4</v>
      </c>
      <c r="P198" s="12">
        <v>6</v>
      </c>
      <c r="Q198" s="12">
        <v>6</v>
      </c>
      <c r="R198" s="46">
        <f t="shared" si="4"/>
        <v>4.7</v>
      </c>
    </row>
    <row r="199" spans="1:18" ht="15" x14ac:dyDescent="0.25">
      <c r="A199" s="17" t="s">
        <v>500</v>
      </c>
      <c r="B199" s="18" t="s">
        <v>82</v>
      </c>
      <c r="C199" s="18" t="s">
        <v>268</v>
      </c>
      <c r="D199" s="48" t="s">
        <v>64</v>
      </c>
      <c r="E199" s="21">
        <v>3.5</v>
      </c>
      <c r="F199" s="12">
        <v>4.25</v>
      </c>
      <c r="G199" s="12">
        <v>4.75</v>
      </c>
      <c r="H199" s="12">
        <v>5.75</v>
      </c>
      <c r="I199" s="12">
        <v>3.5</v>
      </c>
      <c r="J199" s="12">
        <v>3.75</v>
      </c>
      <c r="K199" s="12">
        <v>4</v>
      </c>
      <c r="L199" s="12">
        <v>5</v>
      </c>
      <c r="M199" s="12">
        <v>3.5</v>
      </c>
      <c r="N199" s="12">
        <v>4</v>
      </c>
      <c r="O199" s="12">
        <v>5.75</v>
      </c>
      <c r="P199" s="12">
        <v>4</v>
      </c>
      <c r="Q199" s="12">
        <v>5.5</v>
      </c>
      <c r="R199" s="46">
        <f t="shared" si="4"/>
        <v>4.4000000000000004</v>
      </c>
    </row>
    <row r="200" spans="1:18" ht="15" x14ac:dyDescent="0.25">
      <c r="A200" s="17" t="s">
        <v>500</v>
      </c>
      <c r="B200" s="18" t="s">
        <v>86</v>
      </c>
      <c r="C200" s="18" t="s">
        <v>414</v>
      </c>
      <c r="D200" s="48" t="s">
        <v>64</v>
      </c>
      <c r="E200" s="21">
        <v>3.5</v>
      </c>
      <c r="F200" s="12">
        <v>4</v>
      </c>
      <c r="G200" s="12">
        <v>4.5</v>
      </c>
      <c r="H200" s="12">
        <v>5.75</v>
      </c>
      <c r="I200" s="12">
        <v>5.25</v>
      </c>
      <c r="J200" s="12">
        <v>5.5</v>
      </c>
      <c r="K200" s="12">
        <v>6</v>
      </c>
      <c r="L200" s="12">
        <v>4.25</v>
      </c>
      <c r="M200" s="12">
        <v>5.5</v>
      </c>
      <c r="N200" s="12">
        <v>5.5</v>
      </c>
      <c r="O200" s="12">
        <v>5.75</v>
      </c>
      <c r="P200" s="12">
        <v>4.25</v>
      </c>
      <c r="Q200" s="12">
        <v>5.25</v>
      </c>
      <c r="R200" s="46">
        <f t="shared" si="4"/>
        <v>5</v>
      </c>
    </row>
    <row r="201" spans="1:18" ht="15" x14ac:dyDescent="0.25">
      <c r="A201" s="17" t="s">
        <v>500</v>
      </c>
      <c r="B201" s="18" t="s">
        <v>210</v>
      </c>
      <c r="C201" s="18" t="s">
        <v>190</v>
      </c>
      <c r="D201" s="48" t="s">
        <v>64</v>
      </c>
      <c r="E201" s="21">
        <v>5.25</v>
      </c>
      <c r="F201" s="12">
        <v>5.75</v>
      </c>
      <c r="G201" s="12">
        <v>4</v>
      </c>
      <c r="H201" s="12">
        <v>4.25</v>
      </c>
      <c r="I201" s="12">
        <v>5.25</v>
      </c>
      <c r="J201" s="12">
        <v>3.75</v>
      </c>
      <c r="K201" s="12">
        <v>3.25</v>
      </c>
      <c r="L201" s="12">
        <v>5.75</v>
      </c>
      <c r="M201" s="12">
        <v>3.5</v>
      </c>
      <c r="N201" s="12">
        <v>5.25</v>
      </c>
      <c r="O201" s="12">
        <v>4.25</v>
      </c>
      <c r="P201" s="12">
        <v>5.75</v>
      </c>
      <c r="Q201" s="12">
        <v>4.75</v>
      </c>
      <c r="R201" s="46">
        <f t="shared" si="4"/>
        <v>4.7</v>
      </c>
    </row>
    <row r="202" spans="1:18" s="17" customFormat="1" ht="15" x14ac:dyDescent="0.25">
      <c r="A202" s="17" t="s">
        <v>500</v>
      </c>
      <c r="B202" s="18" t="s">
        <v>251</v>
      </c>
      <c r="C202" s="18" t="s">
        <v>252</v>
      </c>
      <c r="D202" s="48" t="s">
        <v>64</v>
      </c>
      <c r="E202" s="21">
        <v>4.75</v>
      </c>
      <c r="F202" s="12">
        <v>4</v>
      </c>
      <c r="G202" s="12">
        <v>3.75</v>
      </c>
      <c r="H202" s="12">
        <v>4.75</v>
      </c>
      <c r="I202" s="12">
        <v>3.5</v>
      </c>
      <c r="J202" s="12">
        <v>5.25</v>
      </c>
      <c r="K202" s="12">
        <v>3.5</v>
      </c>
      <c r="L202" s="12">
        <v>4</v>
      </c>
      <c r="M202" s="12">
        <v>5.25</v>
      </c>
      <c r="N202" s="12">
        <v>5.75</v>
      </c>
      <c r="O202" s="12">
        <v>4.75</v>
      </c>
      <c r="P202" s="12">
        <v>4.5</v>
      </c>
      <c r="Q202" s="12">
        <v>5.25</v>
      </c>
      <c r="R202" s="46">
        <f t="shared" si="4"/>
        <v>4.5</v>
      </c>
    </row>
    <row r="203" spans="1:18" s="17" customFormat="1" ht="15" x14ac:dyDescent="0.25">
      <c r="A203" s="1" t="s">
        <v>501</v>
      </c>
      <c r="B203" s="1" t="s">
        <v>97</v>
      </c>
      <c r="C203" s="1" t="s">
        <v>27</v>
      </c>
      <c r="D203" s="15" t="s">
        <v>65</v>
      </c>
      <c r="E203" s="14">
        <v>3.5</v>
      </c>
      <c r="F203" s="8">
        <v>4</v>
      </c>
      <c r="G203" s="8">
        <v>5.5</v>
      </c>
      <c r="H203" s="8">
        <v>5.5</v>
      </c>
      <c r="I203" s="8">
        <v>4</v>
      </c>
      <c r="J203" s="8">
        <v>4</v>
      </c>
      <c r="K203" s="8">
        <v>3.25</v>
      </c>
      <c r="L203" s="8">
        <v>4.75</v>
      </c>
      <c r="M203" s="8">
        <v>4</v>
      </c>
      <c r="N203" s="8">
        <v>4.5</v>
      </c>
      <c r="O203" s="8">
        <v>5.5</v>
      </c>
      <c r="P203" s="8">
        <v>4.25</v>
      </c>
      <c r="Q203" s="8">
        <v>5.5</v>
      </c>
      <c r="R203" s="47">
        <f t="shared" si="4"/>
        <v>4.5</v>
      </c>
    </row>
    <row r="204" spans="1:18" s="17" customFormat="1" ht="15" x14ac:dyDescent="0.25">
      <c r="A204" s="1" t="s">
        <v>501</v>
      </c>
      <c r="B204" t="s">
        <v>376</v>
      </c>
      <c r="C204" s="1" t="s">
        <v>154</v>
      </c>
      <c r="D204" s="15" t="s">
        <v>65</v>
      </c>
      <c r="E204" s="14">
        <v>5.25</v>
      </c>
      <c r="F204" s="8">
        <v>4</v>
      </c>
      <c r="G204" s="8">
        <v>3.75</v>
      </c>
      <c r="H204" s="8">
        <v>3.25</v>
      </c>
      <c r="I204" s="8">
        <v>5.75</v>
      </c>
      <c r="J204" s="8">
        <v>5</v>
      </c>
      <c r="K204" s="8">
        <v>6</v>
      </c>
      <c r="L204" s="8">
        <v>3.5</v>
      </c>
      <c r="M204" s="8">
        <v>5.75</v>
      </c>
      <c r="N204" s="8">
        <v>3.5</v>
      </c>
      <c r="O204" s="8">
        <v>6</v>
      </c>
      <c r="P204" s="8">
        <v>5.75</v>
      </c>
      <c r="Q204" s="8">
        <v>4.75</v>
      </c>
      <c r="R204" s="47">
        <f t="shared" si="4"/>
        <v>4.8</v>
      </c>
    </row>
    <row r="205" spans="1:18" s="17" customFormat="1" ht="15" x14ac:dyDescent="0.25">
      <c r="A205" s="1" t="s">
        <v>501</v>
      </c>
      <c r="B205" s="1" t="s">
        <v>150</v>
      </c>
      <c r="C205" s="1" t="s">
        <v>111</v>
      </c>
      <c r="D205" s="15" t="s">
        <v>65</v>
      </c>
      <c r="E205" s="14">
        <v>4</v>
      </c>
      <c r="F205" s="8">
        <v>4.25</v>
      </c>
      <c r="G205" s="8">
        <v>2.5</v>
      </c>
      <c r="H205" s="8">
        <v>3.75</v>
      </c>
      <c r="I205" s="8">
        <v>3.5</v>
      </c>
      <c r="J205" s="8">
        <v>5</v>
      </c>
      <c r="K205" s="8">
        <v>5.75</v>
      </c>
      <c r="L205" s="8">
        <v>4</v>
      </c>
      <c r="M205" s="8">
        <v>3.75</v>
      </c>
      <c r="N205" s="8">
        <v>3.75</v>
      </c>
      <c r="O205" s="8">
        <v>3.75</v>
      </c>
      <c r="P205" s="8">
        <v>5.75</v>
      </c>
      <c r="Q205" s="8">
        <v>5</v>
      </c>
      <c r="R205" s="47">
        <f t="shared" si="4"/>
        <v>4.2</v>
      </c>
    </row>
    <row r="206" spans="1:18" s="17" customFormat="1" ht="15" x14ac:dyDescent="0.25">
      <c r="A206" s="1" t="s">
        <v>501</v>
      </c>
      <c r="B206" s="1" t="s">
        <v>166</v>
      </c>
      <c r="C206" s="1" t="s">
        <v>14</v>
      </c>
      <c r="D206" s="15" t="s">
        <v>65</v>
      </c>
      <c r="E206" s="14">
        <v>3.25</v>
      </c>
      <c r="F206" s="8">
        <v>3</v>
      </c>
      <c r="G206" s="8">
        <v>5</v>
      </c>
      <c r="H206" s="8">
        <v>5.5</v>
      </c>
      <c r="I206" s="8">
        <v>4</v>
      </c>
      <c r="J206" s="8">
        <v>5.5</v>
      </c>
      <c r="K206" s="8">
        <v>4.25</v>
      </c>
      <c r="L206" s="8">
        <v>5</v>
      </c>
      <c r="M206" s="8">
        <v>4</v>
      </c>
      <c r="N206" s="8">
        <v>5</v>
      </c>
      <c r="O206" s="8">
        <v>5.5</v>
      </c>
      <c r="P206" s="8">
        <v>5.5</v>
      </c>
      <c r="Q206" s="8">
        <v>5.25</v>
      </c>
      <c r="R206" s="47">
        <f t="shared" si="4"/>
        <v>4.7</v>
      </c>
    </row>
    <row r="207" spans="1:18" s="17" customFormat="1" ht="15" x14ac:dyDescent="0.25">
      <c r="A207" s="1" t="s">
        <v>501</v>
      </c>
      <c r="B207" t="s">
        <v>167</v>
      </c>
      <c r="C207" s="1" t="s">
        <v>94</v>
      </c>
      <c r="D207" s="15" t="s">
        <v>65</v>
      </c>
      <c r="E207" s="14">
        <v>3.75</v>
      </c>
      <c r="F207" s="8">
        <v>3.75</v>
      </c>
      <c r="G207" s="8">
        <v>4.75</v>
      </c>
      <c r="H207" s="8">
        <v>4.75</v>
      </c>
      <c r="I207" s="8">
        <v>4.75</v>
      </c>
      <c r="J207" s="8">
        <v>3.25</v>
      </c>
      <c r="K207" s="8">
        <v>5.25</v>
      </c>
      <c r="L207" s="8">
        <v>3.75</v>
      </c>
      <c r="M207" s="8">
        <v>3.25</v>
      </c>
      <c r="N207" s="8">
        <v>5</v>
      </c>
      <c r="O207" s="8">
        <v>4.75</v>
      </c>
      <c r="P207" s="8">
        <v>4.75</v>
      </c>
      <c r="Q207" s="8">
        <v>5.75</v>
      </c>
      <c r="R207" s="47">
        <f t="shared" si="4"/>
        <v>4.4000000000000004</v>
      </c>
    </row>
    <row r="208" spans="1:18" s="17" customFormat="1" ht="15" x14ac:dyDescent="0.25">
      <c r="A208" s="1" t="s">
        <v>501</v>
      </c>
      <c r="B208" s="1" t="s">
        <v>200</v>
      </c>
      <c r="C208" s="1" t="s">
        <v>201</v>
      </c>
      <c r="D208" s="15" t="s">
        <v>65</v>
      </c>
      <c r="E208" s="14">
        <v>2</v>
      </c>
      <c r="F208" s="8">
        <v>5.25</v>
      </c>
      <c r="G208" s="8">
        <v>5</v>
      </c>
      <c r="H208" s="8">
        <v>4</v>
      </c>
      <c r="I208" s="8">
        <v>3.25</v>
      </c>
      <c r="J208" s="8">
        <v>3.25</v>
      </c>
      <c r="K208" s="8">
        <v>2</v>
      </c>
      <c r="L208" s="8">
        <v>5.5</v>
      </c>
      <c r="M208" s="8">
        <v>5.5</v>
      </c>
      <c r="N208" s="8">
        <v>3.75</v>
      </c>
      <c r="O208" s="8">
        <v>4</v>
      </c>
      <c r="P208" s="8">
        <v>4.25</v>
      </c>
      <c r="Q208" s="8">
        <v>2</v>
      </c>
      <c r="R208" s="47">
        <f t="shared" si="4"/>
        <v>3.8</v>
      </c>
    </row>
    <row r="209" spans="1:18" s="17" customFormat="1" ht="15" x14ac:dyDescent="0.25">
      <c r="A209" s="1" t="s">
        <v>501</v>
      </c>
      <c r="B209" s="1" t="s">
        <v>208</v>
      </c>
      <c r="C209" s="1" t="s">
        <v>209</v>
      </c>
      <c r="D209" s="15" t="s">
        <v>65</v>
      </c>
      <c r="E209" s="14">
        <v>5</v>
      </c>
      <c r="F209" s="8">
        <v>4</v>
      </c>
      <c r="G209" s="8">
        <v>2.5</v>
      </c>
      <c r="H209" s="8">
        <v>4.5</v>
      </c>
      <c r="I209" s="8">
        <v>4</v>
      </c>
      <c r="J209" s="8">
        <v>5</v>
      </c>
      <c r="K209" s="8">
        <v>3</v>
      </c>
      <c r="L209" s="8">
        <v>5.5</v>
      </c>
      <c r="M209" s="8">
        <v>4.5</v>
      </c>
      <c r="N209" s="8">
        <v>5.75</v>
      </c>
      <c r="O209" s="8">
        <v>4.5</v>
      </c>
      <c r="P209" s="8">
        <v>5.25</v>
      </c>
      <c r="Q209" s="8">
        <v>5</v>
      </c>
      <c r="R209" s="47">
        <f t="shared" si="4"/>
        <v>4.5</v>
      </c>
    </row>
    <row r="210" spans="1:18" s="17" customFormat="1" ht="15" x14ac:dyDescent="0.25">
      <c r="A210" s="1" t="s">
        <v>501</v>
      </c>
      <c r="B210" s="1" t="s">
        <v>58</v>
      </c>
      <c r="C210" s="1" t="s">
        <v>31</v>
      </c>
      <c r="D210" s="15" t="s">
        <v>65</v>
      </c>
      <c r="E210" s="14">
        <v>3.75</v>
      </c>
      <c r="F210" s="8">
        <v>6</v>
      </c>
      <c r="G210" s="8">
        <v>5.25</v>
      </c>
      <c r="H210" s="8">
        <v>3</v>
      </c>
      <c r="I210" s="8">
        <v>5.5</v>
      </c>
      <c r="J210" s="8">
        <v>4.25</v>
      </c>
      <c r="K210" s="8">
        <v>3.25</v>
      </c>
      <c r="L210" s="8">
        <v>4.25</v>
      </c>
      <c r="M210" s="8">
        <v>3.75</v>
      </c>
      <c r="N210" s="8">
        <v>3.25</v>
      </c>
      <c r="O210" s="8">
        <v>4.75</v>
      </c>
      <c r="P210" s="8">
        <v>5</v>
      </c>
      <c r="Q210" s="8">
        <v>5.5</v>
      </c>
      <c r="R210" s="47">
        <f t="shared" si="4"/>
        <v>4.4000000000000004</v>
      </c>
    </row>
    <row r="211" spans="1:18" s="17" customFormat="1" ht="15" x14ac:dyDescent="0.25">
      <c r="A211" s="1" t="s">
        <v>501</v>
      </c>
      <c r="B211" t="s">
        <v>417</v>
      </c>
      <c r="C211" s="1" t="s">
        <v>268</v>
      </c>
      <c r="D211" s="15" t="s">
        <v>65</v>
      </c>
      <c r="E211" s="14">
        <v>3.75</v>
      </c>
      <c r="F211" s="8">
        <v>3.25</v>
      </c>
      <c r="G211" s="8">
        <v>3.25</v>
      </c>
      <c r="H211" s="8">
        <v>5</v>
      </c>
      <c r="I211" s="8">
        <v>5</v>
      </c>
      <c r="J211" s="8">
        <v>5.5</v>
      </c>
      <c r="K211" s="8">
        <v>5.25</v>
      </c>
      <c r="L211" s="8">
        <v>4</v>
      </c>
      <c r="M211" s="8">
        <v>5.5</v>
      </c>
      <c r="N211" s="8">
        <v>5.75</v>
      </c>
      <c r="O211" s="8">
        <v>5</v>
      </c>
      <c r="P211" s="8">
        <v>5.25</v>
      </c>
      <c r="Q211" s="8">
        <v>4.75</v>
      </c>
      <c r="R211" s="47">
        <f t="shared" si="4"/>
        <v>4.7</v>
      </c>
    </row>
    <row r="212" spans="1:18" s="17" customFormat="1" ht="15" x14ac:dyDescent="0.25">
      <c r="A212" s="1" t="s">
        <v>501</v>
      </c>
      <c r="B212" s="1" t="s">
        <v>239</v>
      </c>
      <c r="C212" s="1" t="s">
        <v>240</v>
      </c>
      <c r="D212" s="15" t="s">
        <v>65</v>
      </c>
      <c r="E212" s="14">
        <v>3.75</v>
      </c>
      <c r="F212" s="8">
        <v>4.5</v>
      </c>
      <c r="G212" s="8">
        <v>5</v>
      </c>
      <c r="H212" s="8">
        <v>3</v>
      </c>
      <c r="I212" s="8">
        <v>5.5</v>
      </c>
      <c r="J212" s="8">
        <v>3.75</v>
      </c>
      <c r="K212" s="8">
        <v>5.5</v>
      </c>
      <c r="L212" s="8">
        <v>4.5</v>
      </c>
      <c r="M212" s="8">
        <v>5</v>
      </c>
      <c r="N212" s="8">
        <v>5.75</v>
      </c>
      <c r="O212" s="8">
        <v>3</v>
      </c>
      <c r="P212" s="8">
        <v>5.25</v>
      </c>
      <c r="Q212" s="8">
        <v>5.25</v>
      </c>
      <c r="R212" s="47">
        <f t="shared" si="4"/>
        <v>4.5999999999999996</v>
      </c>
    </row>
    <row r="213" spans="1:18" s="17" customFormat="1" ht="15" x14ac:dyDescent="0.25">
      <c r="A213" s="1" t="s">
        <v>501</v>
      </c>
      <c r="B213" s="1" t="s">
        <v>266</v>
      </c>
      <c r="C213" s="1" t="s">
        <v>149</v>
      </c>
      <c r="D213" s="15" t="s">
        <v>65</v>
      </c>
      <c r="E213" s="14">
        <v>4.25</v>
      </c>
      <c r="F213" s="8">
        <v>4.75</v>
      </c>
      <c r="G213" s="8">
        <v>2.5</v>
      </c>
      <c r="H213" s="8">
        <v>3.5</v>
      </c>
      <c r="I213" s="8">
        <v>3.25</v>
      </c>
      <c r="J213" s="8">
        <v>4.25</v>
      </c>
      <c r="K213" s="8">
        <v>3.5</v>
      </c>
      <c r="L213" s="8">
        <v>4.75</v>
      </c>
      <c r="M213" s="8">
        <v>3.5</v>
      </c>
      <c r="N213" s="8">
        <v>5.75</v>
      </c>
      <c r="O213" s="8">
        <v>3.5</v>
      </c>
      <c r="P213" s="8">
        <v>4.25</v>
      </c>
      <c r="Q213" s="8">
        <v>5.25</v>
      </c>
      <c r="R213" s="47">
        <f t="shared" si="4"/>
        <v>4.0999999999999996</v>
      </c>
    </row>
    <row r="214" spans="1:18" s="17" customFormat="1" ht="15" x14ac:dyDescent="0.25">
      <c r="A214" s="1" t="s">
        <v>501</v>
      </c>
      <c r="B214" t="s">
        <v>437</v>
      </c>
      <c r="C214" s="1" t="s">
        <v>438</v>
      </c>
      <c r="D214" s="15" t="s">
        <v>65</v>
      </c>
      <c r="E214" s="14">
        <v>3.5</v>
      </c>
      <c r="F214" s="8">
        <v>3</v>
      </c>
      <c r="G214" s="8">
        <v>4.5</v>
      </c>
      <c r="H214" s="8">
        <v>4.25</v>
      </c>
      <c r="I214" s="8">
        <v>5.5</v>
      </c>
      <c r="J214" s="8">
        <v>3.75</v>
      </c>
      <c r="K214" s="8">
        <v>4.75</v>
      </c>
      <c r="L214" s="8">
        <v>6</v>
      </c>
      <c r="M214" s="8">
        <v>4.5</v>
      </c>
      <c r="N214" s="8">
        <v>5</v>
      </c>
      <c r="O214" s="8">
        <v>4.25</v>
      </c>
      <c r="P214" s="8">
        <v>4</v>
      </c>
      <c r="Q214" s="8">
        <v>5.25</v>
      </c>
      <c r="R214" s="47">
        <f t="shared" si="4"/>
        <v>4.5</v>
      </c>
    </row>
    <row r="215" spans="1:18" s="17" customFormat="1" ht="15" x14ac:dyDescent="0.25">
      <c r="A215" s="1" t="s">
        <v>501</v>
      </c>
      <c r="B215" t="s">
        <v>459</v>
      </c>
      <c r="C215" s="1" t="s">
        <v>399</v>
      </c>
      <c r="D215" s="15" t="s">
        <v>65</v>
      </c>
      <c r="E215" s="14">
        <v>3.5</v>
      </c>
      <c r="F215" s="8">
        <v>3</v>
      </c>
      <c r="G215" s="8">
        <v>4.5</v>
      </c>
      <c r="H215" s="8">
        <v>4.25</v>
      </c>
      <c r="I215" s="8">
        <v>5.5</v>
      </c>
      <c r="J215" s="8">
        <v>3.75</v>
      </c>
      <c r="K215" s="8">
        <v>4.75</v>
      </c>
      <c r="L215" s="8">
        <v>6</v>
      </c>
      <c r="M215" s="8">
        <v>4.5</v>
      </c>
      <c r="N215" s="8">
        <v>5</v>
      </c>
      <c r="O215" s="8">
        <v>4.25</v>
      </c>
      <c r="P215" s="8">
        <v>4</v>
      </c>
      <c r="Q215" s="8">
        <v>5.25</v>
      </c>
      <c r="R215" s="47">
        <f t="shared" si="4"/>
        <v>4.5</v>
      </c>
    </row>
    <row r="216" spans="1:18" s="17" customFormat="1" ht="15" x14ac:dyDescent="0.25">
      <c r="A216" s="1" t="s">
        <v>501</v>
      </c>
      <c r="B216" s="1" t="s">
        <v>350</v>
      </c>
      <c r="C216" s="1" t="s">
        <v>13</v>
      </c>
      <c r="D216" s="15" t="s">
        <v>65</v>
      </c>
      <c r="E216" s="14">
        <v>5.5</v>
      </c>
      <c r="F216" s="8"/>
      <c r="G216" s="8">
        <v>4</v>
      </c>
      <c r="H216" s="8">
        <v>5.5</v>
      </c>
      <c r="I216" s="8">
        <v>5.5</v>
      </c>
      <c r="J216" s="8">
        <v>4.5</v>
      </c>
      <c r="K216" s="8">
        <v>4.5</v>
      </c>
      <c r="L216" s="8">
        <v>4.5</v>
      </c>
      <c r="M216" s="8">
        <v>4.5</v>
      </c>
      <c r="N216" s="8">
        <v>4</v>
      </c>
      <c r="O216" s="8">
        <v>5.5</v>
      </c>
      <c r="P216" s="8">
        <v>5.75</v>
      </c>
      <c r="Q216" s="8">
        <v>4</v>
      </c>
      <c r="R216" s="47">
        <f t="shared" si="4"/>
        <v>4.8</v>
      </c>
    </row>
    <row r="217" spans="1:18" s="17" customFormat="1" ht="15" x14ac:dyDescent="0.25">
      <c r="A217" s="17" t="s">
        <v>501</v>
      </c>
      <c r="B217" s="18" t="s">
        <v>75</v>
      </c>
      <c r="C217" s="18" t="s">
        <v>294</v>
      </c>
      <c r="D217" s="48" t="s">
        <v>64</v>
      </c>
      <c r="E217" s="21">
        <v>3.5</v>
      </c>
      <c r="F217" s="12">
        <v>5.25</v>
      </c>
      <c r="G217" s="12">
        <v>4.5</v>
      </c>
      <c r="H217" s="12">
        <v>4.25</v>
      </c>
      <c r="I217" s="12">
        <v>5.5</v>
      </c>
      <c r="J217" s="12">
        <v>3.75</v>
      </c>
      <c r="K217" s="12">
        <v>4.75</v>
      </c>
      <c r="L217" s="12">
        <v>6</v>
      </c>
      <c r="M217" s="12">
        <v>4.5</v>
      </c>
      <c r="N217" s="12">
        <v>5</v>
      </c>
      <c r="O217" s="12"/>
      <c r="P217" s="12">
        <v>4</v>
      </c>
      <c r="Q217" s="12">
        <v>5.25</v>
      </c>
      <c r="R217" s="46">
        <f t="shared" si="4"/>
        <v>4.7</v>
      </c>
    </row>
    <row r="218" spans="1:18" s="17" customFormat="1" ht="15" x14ac:dyDescent="0.25">
      <c r="A218" s="17" t="s">
        <v>501</v>
      </c>
      <c r="B218" s="18" t="s">
        <v>88</v>
      </c>
      <c r="C218" s="18" t="s">
        <v>278</v>
      </c>
      <c r="D218" s="48" t="s">
        <v>64</v>
      </c>
      <c r="E218" s="21">
        <v>3.5</v>
      </c>
      <c r="F218" s="12">
        <v>5.75</v>
      </c>
      <c r="G218" s="12">
        <v>4.75</v>
      </c>
      <c r="H218" s="12">
        <v>5.75</v>
      </c>
      <c r="I218" s="12">
        <v>3.25</v>
      </c>
      <c r="J218" s="12">
        <v>6</v>
      </c>
      <c r="K218" s="12">
        <v>5</v>
      </c>
      <c r="L218" s="12">
        <v>4.5</v>
      </c>
      <c r="M218" s="12">
        <v>4.5</v>
      </c>
      <c r="N218" s="12">
        <v>6</v>
      </c>
      <c r="O218" s="12">
        <v>5.75</v>
      </c>
      <c r="P218" s="12">
        <v>4</v>
      </c>
      <c r="Q218" s="12">
        <v>5.25</v>
      </c>
      <c r="R218" s="46">
        <f t="shared" si="4"/>
        <v>4.9000000000000004</v>
      </c>
    </row>
    <row r="219" spans="1:18" s="17" customFormat="1" ht="15" x14ac:dyDescent="0.25">
      <c r="A219" s="17" t="s">
        <v>501</v>
      </c>
      <c r="B219" s="18" t="s">
        <v>61</v>
      </c>
      <c r="C219" s="18" t="s">
        <v>34</v>
      </c>
      <c r="D219" s="48" t="s">
        <v>64</v>
      </c>
      <c r="E219" s="21">
        <v>3.5</v>
      </c>
      <c r="F219" s="12">
        <v>3.75</v>
      </c>
      <c r="G219" s="12">
        <v>3.25</v>
      </c>
      <c r="H219" s="12">
        <v>6</v>
      </c>
      <c r="I219" s="12">
        <v>5</v>
      </c>
      <c r="J219" s="12">
        <v>3.5</v>
      </c>
      <c r="K219" s="12">
        <v>6</v>
      </c>
      <c r="L219" s="12">
        <v>5</v>
      </c>
      <c r="M219" s="12"/>
      <c r="N219" s="12">
        <v>3.25</v>
      </c>
      <c r="O219" s="12">
        <v>5.25</v>
      </c>
      <c r="P219" s="12">
        <v>2.5</v>
      </c>
      <c r="Q219" s="12">
        <v>5</v>
      </c>
      <c r="R219" s="46">
        <f t="shared" si="4"/>
        <v>4.3</v>
      </c>
    </row>
    <row r="220" spans="1:18" s="17" customFormat="1" ht="15" x14ac:dyDescent="0.25">
      <c r="A220" s="17" t="s">
        <v>501</v>
      </c>
      <c r="B220" s="18" t="s">
        <v>227</v>
      </c>
      <c r="C220" s="18" t="s">
        <v>228</v>
      </c>
      <c r="D220" s="48" t="s">
        <v>64</v>
      </c>
      <c r="E220" s="21">
        <v>3</v>
      </c>
      <c r="F220" s="12">
        <v>5</v>
      </c>
      <c r="G220" s="12">
        <v>3.5</v>
      </c>
      <c r="H220" s="12">
        <v>3.25</v>
      </c>
      <c r="I220" s="12">
        <v>5.75</v>
      </c>
      <c r="J220" s="12">
        <v>3.75</v>
      </c>
      <c r="K220" s="12">
        <v>4.75</v>
      </c>
      <c r="L220" s="12">
        <v>3.75</v>
      </c>
      <c r="M220" s="12">
        <v>3.75</v>
      </c>
      <c r="N220" s="12">
        <v>6</v>
      </c>
      <c r="O220" s="12"/>
      <c r="P220" s="12">
        <v>5.75</v>
      </c>
      <c r="Q220" s="12">
        <v>5.75</v>
      </c>
      <c r="R220" s="46">
        <f t="shared" si="4"/>
        <v>4.5</v>
      </c>
    </row>
    <row r="221" spans="1:18" s="17" customFormat="1" ht="15" x14ac:dyDescent="0.25">
      <c r="A221" s="17" t="s">
        <v>501</v>
      </c>
      <c r="B221" s="18" t="s">
        <v>247</v>
      </c>
      <c r="C221" s="18" t="s">
        <v>244</v>
      </c>
      <c r="D221" s="48" t="s">
        <v>64</v>
      </c>
      <c r="E221" s="21">
        <v>3.5</v>
      </c>
      <c r="F221" s="12">
        <v>6</v>
      </c>
      <c r="G221" s="12">
        <v>4.75</v>
      </c>
      <c r="H221" s="12">
        <v>5.75</v>
      </c>
      <c r="I221" s="12">
        <v>3.5</v>
      </c>
      <c r="J221" s="12">
        <v>2.75</v>
      </c>
      <c r="K221" s="12">
        <v>4</v>
      </c>
      <c r="L221" s="12">
        <v>5</v>
      </c>
      <c r="M221" s="12">
        <v>3.5</v>
      </c>
      <c r="N221" s="12">
        <v>4</v>
      </c>
      <c r="O221" s="12">
        <v>5.75</v>
      </c>
      <c r="P221" s="12">
        <v>4</v>
      </c>
      <c r="Q221" s="12">
        <v>5.5</v>
      </c>
      <c r="R221" s="46">
        <f t="shared" si="4"/>
        <v>4.5</v>
      </c>
    </row>
    <row r="222" spans="1:18" s="17" customFormat="1" ht="15" x14ac:dyDescent="0.25">
      <c r="A222" s="17" t="s">
        <v>501</v>
      </c>
      <c r="B222" s="18" t="s">
        <v>263</v>
      </c>
      <c r="C222" s="18" t="s">
        <v>20</v>
      </c>
      <c r="D222" s="48" t="s">
        <v>64</v>
      </c>
      <c r="E222" s="21">
        <v>2</v>
      </c>
      <c r="F222" s="12">
        <v>5.5</v>
      </c>
      <c r="G222" s="12">
        <v>3.25</v>
      </c>
      <c r="H222" s="12">
        <v>5.75</v>
      </c>
      <c r="I222" s="12">
        <v>4.5</v>
      </c>
      <c r="J222" s="12">
        <v>3.75</v>
      </c>
      <c r="K222" s="12">
        <v>4.75</v>
      </c>
      <c r="L222" s="12">
        <v>3.25</v>
      </c>
      <c r="M222" s="12">
        <v>5</v>
      </c>
      <c r="N222" s="12">
        <v>5.5</v>
      </c>
      <c r="O222" s="12">
        <v>5.75</v>
      </c>
      <c r="P222" s="12">
        <v>5.5</v>
      </c>
      <c r="Q222" s="12">
        <v>5.75</v>
      </c>
      <c r="R222" s="46">
        <f t="shared" si="4"/>
        <v>4.5999999999999996</v>
      </c>
    </row>
    <row r="223" spans="1:18" s="17" customFormat="1" ht="15" x14ac:dyDescent="0.25">
      <c r="A223" s="1" t="s">
        <v>502</v>
      </c>
      <c r="B223" t="s">
        <v>352</v>
      </c>
      <c r="C223" s="1" t="s">
        <v>111</v>
      </c>
      <c r="D223" s="15" t="s">
        <v>65</v>
      </c>
      <c r="E223" s="14">
        <v>3.5</v>
      </c>
      <c r="F223" s="8">
        <v>3</v>
      </c>
      <c r="G223" s="8">
        <v>4.5</v>
      </c>
      <c r="H223" s="8">
        <v>4</v>
      </c>
      <c r="I223" s="8">
        <v>4.25</v>
      </c>
      <c r="J223" s="8">
        <v>5.5</v>
      </c>
      <c r="K223" s="8">
        <v>5.25</v>
      </c>
      <c r="L223" s="8">
        <v>4.5</v>
      </c>
      <c r="M223" s="8">
        <v>4</v>
      </c>
      <c r="N223" s="8">
        <v>4.5</v>
      </c>
      <c r="O223" s="8">
        <v>4</v>
      </c>
      <c r="P223" s="8">
        <v>5.25</v>
      </c>
      <c r="Q223" s="8">
        <v>4.5</v>
      </c>
      <c r="R223" s="47">
        <f t="shared" si="4"/>
        <v>4.4000000000000004</v>
      </c>
    </row>
    <row r="224" spans="1:18" s="17" customFormat="1" ht="15" x14ac:dyDescent="0.25">
      <c r="A224" s="1" t="s">
        <v>502</v>
      </c>
      <c r="B224" t="s">
        <v>354</v>
      </c>
      <c r="C224" s="1" t="s">
        <v>296</v>
      </c>
      <c r="D224" s="15" t="s">
        <v>65</v>
      </c>
      <c r="E224" s="14">
        <v>4.5</v>
      </c>
      <c r="F224" s="8">
        <v>3.75</v>
      </c>
      <c r="G224" s="8">
        <v>3</v>
      </c>
      <c r="H224" s="8">
        <v>4.25</v>
      </c>
      <c r="I224" s="8">
        <v>4.75</v>
      </c>
      <c r="J224" s="8">
        <v>3.5</v>
      </c>
      <c r="K224" s="8">
        <v>5.25</v>
      </c>
      <c r="L224" s="8">
        <v>3.75</v>
      </c>
      <c r="M224" s="8">
        <v>3</v>
      </c>
      <c r="N224" s="8">
        <v>5.5</v>
      </c>
      <c r="O224" s="8">
        <v>4.25</v>
      </c>
      <c r="P224" s="8">
        <v>4.25</v>
      </c>
      <c r="Q224" s="8">
        <v>5.5</v>
      </c>
      <c r="R224" s="47">
        <f t="shared" si="4"/>
        <v>4.3</v>
      </c>
    </row>
    <row r="225" spans="1:18" s="17" customFormat="1" ht="15" x14ac:dyDescent="0.25">
      <c r="A225" s="1" t="s">
        <v>502</v>
      </c>
      <c r="B225" t="s">
        <v>355</v>
      </c>
      <c r="C225" s="1" t="s">
        <v>111</v>
      </c>
      <c r="D225" s="15" t="s">
        <v>65</v>
      </c>
      <c r="E225" s="14">
        <v>3.75</v>
      </c>
      <c r="F225" s="8">
        <v>3.25</v>
      </c>
      <c r="G225" s="8">
        <v>5.5</v>
      </c>
      <c r="H225" s="8">
        <v>6</v>
      </c>
      <c r="I225" s="8">
        <v>3.75</v>
      </c>
      <c r="J225" s="8">
        <v>5.5</v>
      </c>
      <c r="K225" s="8">
        <v>5.75</v>
      </c>
      <c r="L225" s="8">
        <v>5</v>
      </c>
      <c r="M225" s="8">
        <v>3.75</v>
      </c>
      <c r="N225" s="8">
        <v>4</v>
      </c>
      <c r="O225" s="8">
        <v>6</v>
      </c>
      <c r="P225" s="8">
        <v>4.75</v>
      </c>
      <c r="Q225" s="8">
        <v>3.75</v>
      </c>
      <c r="R225" s="47">
        <f t="shared" si="4"/>
        <v>4.7</v>
      </c>
    </row>
    <row r="226" spans="1:18" s="17" customFormat="1" ht="15" x14ac:dyDescent="0.25">
      <c r="A226" s="1" t="s">
        <v>502</v>
      </c>
      <c r="B226" s="1" t="s">
        <v>118</v>
      </c>
      <c r="C226" s="1" t="s">
        <v>107</v>
      </c>
      <c r="D226" s="15" t="s">
        <v>65</v>
      </c>
      <c r="E226" s="14">
        <v>3.25</v>
      </c>
      <c r="F226" s="8">
        <v>5</v>
      </c>
      <c r="G226" s="8">
        <v>2.75</v>
      </c>
      <c r="H226" s="8">
        <v>3.25</v>
      </c>
      <c r="I226" s="8">
        <v>5.75</v>
      </c>
      <c r="J226" s="8">
        <v>4.75</v>
      </c>
      <c r="K226" s="8">
        <v>5.5</v>
      </c>
      <c r="L226" s="8">
        <v>4.25</v>
      </c>
      <c r="M226" s="8">
        <v>4</v>
      </c>
      <c r="N226" s="8">
        <v>5.25</v>
      </c>
      <c r="O226" s="8">
        <v>3.25</v>
      </c>
      <c r="P226" s="8">
        <v>5.25</v>
      </c>
      <c r="Q226" s="8">
        <v>4.25</v>
      </c>
      <c r="R226" s="47">
        <f t="shared" si="4"/>
        <v>4.3</v>
      </c>
    </row>
    <row r="227" spans="1:18" s="17" customFormat="1" ht="15" x14ac:dyDescent="0.25">
      <c r="A227" s="1" t="s">
        <v>502</v>
      </c>
      <c r="B227" t="s">
        <v>377</v>
      </c>
      <c r="C227" s="1" t="s">
        <v>29</v>
      </c>
      <c r="D227" s="15" t="s">
        <v>65</v>
      </c>
      <c r="E227" s="14">
        <v>5.25</v>
      </c>
      <c r="F227" s="8">
        <v>4</v>
      </c>
      <c r="G227" s="8">
        <v>3.5</v>
      </c>
      <c r="H227" s="8">
        <v>4.25</v>
      </c>
      <c r="I227" s="8">
        <v>3.25</v>
      </c>
      <c r="J227" s="8">
        <v>3.75</v>
      </c>
      <c r="K227" s="8">
        <v>5</v>
      </c>
      <c r="L227" s="8">
        <v>5.75</v>
      </c>
      <c r="M227" s="8">
        <v>5.75</v>
      </c>
      <c r="N227" s="8">
        <v>4.5</v>
      </c>
      <c r="O227" s="8">
        <v>4.25</v>
      </c>
      <c r="P227" s="8">
        <v>4.25</v>
      </c>
      <c r="Q227" s="8">
        <v>4.25</v>
      </c>
      <c r="R227" s="47">
        <f t="shared" si="4"/>
        <v>4.4000000000000004</v>
      </c>
    </row>
    <row r="228" spans="1:18" s="17" customFormat="1" ht="15" x14ac:dyDescent="0.25">
      <c r="A228" s="1" t="s">
        <v>502</v>
      </c>
      <c r="B228" t="s">
        <v>395</v>
      </c>
      <c r="C228" s="1" t="s">
        <v>296</v>
      </c>
      <c r="D228" s="15" t="s">
        <v>65</v>
      </c>
      <c r="E228" s="14">
        <v>4</v>
      </c>
      <c r="F228" s="8">
        <v>3.75</v>
      </c>
      <c r="G228" s="8">
        <v>5</v>
      </c>
      <c r="H228" s="8">
        <v>3.75</v>
      </c>
      <c r="I228" s="8">
        <v>5.75</v>
      </c>
      <c r="J228" s="8">
        <v>3</v>
      </c>
      <c r="K228" s="8">
        <v>5.5</v>
      </c>
      <c r="L228" s="8">
        <v>5.25</v>
      </c>
      <c r="M228" s="8">
        <v>4.75</v>
      </c>
      <c r="N228" s="8">
        <v>4.75</v>
      </c>
      <c r="O228" s="8">
        <v>3.75</v>
      </c>
      <c r="P228" s="8">
        <v>4.75</v>
      </c>
      <c r="Q228" s="8">
        <v>5.25</v>
      </c>
      <c r="R228" s="47">
        <f t="shared" si="4"/>
        <v>4.5999999999999996</v>
      </c>
    </row>
    <row r="229" spans="1:18" s="17" customFormat="1" ht="15" x14ac:dyDescent="0.25">
      <c r="A229" s="1" t="s">
        <v>502</v>
      </c>
      <c r="B229" s="1" t="s">
        <v>185</v>
      </c>
      <c r="C229" s="1" t="s">
        <v>186</v>
      </c>
      <c r="D229" s="15" t="s">
        <v>65</v>
      </c>
      <c r="E229" s="14">
        <v>5.5</v>
      </c>
      <c r="F229" s="8">
        <v>5</v>
      </c>
      <c r="G229" s="8">
        <v>5.25</v>
      </c>
      <c r="H229" s="8">
        <v>4</v>
      </c>
      <c r="I229" s="8">
        <v>5.75</v>
      </c>
      <c r="J229" s="8">
        <v>3.75</v>
      </c>
      <c r="K229" s="8">
        <v>3.25</v>
      </c>
      <c r="L229" s="8">
        <v>5.25</v>
      </c>
      <c r="M229" s="8">
        <v>6</v>
      </c>
      <c r="N229" s="8">
        <v>3.75</v>
      </c>
      <c r="O229" s="8">
        <v>4</v>
      </c>
      <c r="P229" s="8">
        <v>5.5</v>
      </c>
      <c r="Q229" s="8">
        <v>5.5</v>
      </c>
      <c r="R229" s="47">
        <f t="shared" si="4"/>
        <v>4.8</v>
      </c>
    </row>
    <row r="230" spans="1:18" s="17" customFormat="1" ht="15" x14ac:dyDescent="0.25">
      <c r="A230" s="1" t="s">
        <v>502</v>
      </c>
      <c r="B230" s="1" t="s">
        <v>54</v>
      </c>
      <c r="C230" s="1" t="s">
        <v>27</v>
      </c>
      <c r="D230" s="15" t="s">
        <v>65</v>
      </c>
      <c r="E230" s="14">
        <v>4</v>
      </c>
      <c r="F230" s="8">
        <v>4.25</v>
      </c>
      <c r="G230" s="8">
        <v>3</v>
      </c>
      <c r="H230" s="8">
        <v>5.5</v>
      </c>
      <c r="I230" s="8">
        <v>4.75</v>
      </c>
      <c r="J230" s="8">
        <v>2.75</v>
      </c>
      <c r="K230" s="8">
        <v>2.5</v>
      </c>
      <c r="L230" s="8">
        <v>4.5</v>
      </c>
      <c r="M230" s="8">
        <v>4.5</v>
      </c>
      <c r="N230" s="8">
        <v>4</v>
      </c>
      <c r="O230" s="8">
        <v>5.5</v>
      </c>
      <c r="P230" s="8">
        <v>4.75</v>
      </c>
      <c r="Q230" s="8">
        <v>5</v>
      </c>
      <c r="R230" s="47">
        <f t="shared" si="4"/>
        <v>4.2</v>
      </c>
    </row>
    <row r="231" spans="1:18" s="17" customFormat="1" ht="15" x14ac:dyDescent="0.25">
      <c r="A231" s="1" t="s">
        <v>502</v>
      </c>
      <c r="B231" s="1" t="s">
        <v>56</v>
      </c>
      <c r="C231" s="1" t="s">
        <v>29</v>
      </c>
      <c r="D231" s="15" t="s">
        <v>65</v>
      </c>
      <c r="E231" s="14">
        <v>4.75</v>
      </c>
      <c r="F231" s="8">
        <v>4.75</v>
      </c>
      <c r="G231" s="8">
        <v>2.5</v>
      </c>
      <c r="H231" s="8">
        <v>4.75</v>
      </c>
      <c r="I231" s="8">
        <v>5.5</v>
      </c>
      <c r="J231" s="8">
        <v>4.25</v>
      </c>
      <c r="K231" s="8">
        <v>4.25</v>
      </c>
      <c r="L231" s="8">
        <v>4.75</v>
      </c>
      <c r="M231" s="8">
        <v>4.75</v>
      </c>
      <c r="N231" s="8">
        <v>5</v>
      </c>
      <c r="O231" s="8">
        <v>5.75</v>
      </c>
      <c r="P231" s="8">
        <v>5.75</v>
      </c>
      <c r="Q231" s="8">
        <v>6</v>
      </c>
      <c r="R231" s="47">
        <f t="shared" si="4"/>
        <v>4.8</v>
      </c>
    </row>
    <row r="232" spans="1:18" s="17" customFormat="1" ht="15" x14ac:dyDescent="0.25">
      <c r="A232" s="1" t="s">
        <v>502</v>
      </c>
      <c r="B232" t="s">
        <v>418</v>
      </c>
      <c r="C232" s="1" t="s">
        <v>220</v>
      </c>
      <c r="D232" s="15" t="s">
        <v>65</v>
      </c>
      <c r="E232" s="14">
        <v>4</v>
      </c>
      <c r="F232" s="8">
        <v>3.25</v>
      </c>
      <c r="G232" s="8">
        <v>6</v>
      </c>
      <c r="H232" s="8">
        <v>4</v>
      </c>
      <c r="I232" s="8">
        <v>4.5</v>
      </c>
      <c r="J232" s="8">
        <v>4.75</v>
      </c>
      <c r="K232" s="8">
        <v>5.75</v>
      </c>
      <c r="L232" s="8">
        <v>5.25</v>
      </c>
      <c r="M232" s="8">
        <v>4</v>
      </c>
      <c r="N232" s="8">
        <v>3.5</v>
      </c>
      <c r="O232" s="8">
        <v>4</v>
      </c>
      <c r="P232" s="8">
        <v>5.75</v>
      </c>
      <c r="Q232" s="8">
        <v>5</v>
      </c>
      <c r="R232" s="47">
        <f t="shared" si="4"/>
        <v>4.5999999999999996</v>
      </c>
    </row>
    <row r="233" spans="1:18" s="17" customFormat="1" ht="15" x14ac:dyDescent="0.25">
      <c r="A233" s="1" t="s">
        <v>502</v>
      </c>
      <c r="B233" s="1" t="s">
        <v>287</v>
      </c>
      <c r="C233" s="1" t="s">
        <v>288</v>
      </c>
      <c r="D233" s="15" t="s">
        <v>65</v>
      </c>
      <c r="E233" s="14">
        <v>3.5</v>
      </c>
      <c r="F233" s="8">
        <v>5.25</v>
      </c>
      <c r="G233" s="8">
        <v>5.25</v>
      </c>
      <c r="H233" s="8">
        <v>4.75</v>
      </c>
      <c r="I233" s="8">
        <v>3.25</v>
      </c>
      <c r="J233" s="8">
        <v>5</v>
      </c>
      <c r="K233" s="8">
        <v>3.75</v>
      </c>
      <c r="L233" s="8">
        <v>4</v>
      </c>
      <c r="M233" s="8">
        <v>4.5</v>
      </c>
      <c r="N233" s="8">
        <v>5.75</v>
      </c>
      <c r="O233" s="8">
        <v>4.75</v>
      </c>
      <c r="P233" s="8">
        <v>4.5</v>
      </c>
      <c r="Q233" s="8">
        <v>4.75</v>
      </c>
      <c r="R233" s="47">
        <f t="shared" si="4"/>
        <v>4.5</v>
      </c>
    </row>
    <row r="234" spans="1:18" s="17" customFormat="1" ht="15" x14ac:dyDescent="0.25">
      <c r="A234" s="1" t="s">
        <v>502</v>
      </c>
      <c r="B234" t="s">
        <v>439</v>
      </c>
      <c r="C234" s="1" t="s">
        <v>399</v>
      </c>
      <c r="D234" s="15" t="s">
        <v>65</v>
      </c>
      <c r="E234" s="14">
        <v>6</v>
      </c>
      <c r="F234" s="8">
        <v>3</v>
      </c>
      <c r="G234" s="8">
        <v>5</v>
      </c>
      <c r="H234" s="8">
        <v>4.25</v>
      </c>
      <c r="I234" s="8">
        <v>3.5</v>
      </c>
      <c r="J234" s="8">
        <v>5.5</v>
      </c>
      <c r="K234" s="8">
        <v>3.75</v>
      </c>
      <c r="L234" s="8">
        <v>3.5</v>
      </c>
      <c r="M234" s="8">
        <v>4.75</v>
      </c>
      <c r="N234" s="8">
        <v>5.5</v>
      </c>
      <c r="O234" s="8">
        <v>4.25</v>
      </c>
      <c r="P234" s="8">
        <v>5</v>
      </c>
      <c r="Q234" s="8">
        <v>4</v>
      </c>
      <c r="R234" s="47">
        <f t="shared" si="4"/>
        <v>4.5</v>
      </c>
    </row>
    <row r="235" spans="1:18" s="17" customFormat="1" ht="15" x14ac:dyDescent="0.25">
      <c r="A235" s="1" t="s">
        <v>502</v>
      </c>
      <c r="B235" t="s">
        <v>460</v>
      </c>
      <c r="C235" s="1" t="s">
        <v>168</v>
      </c>
      <c r="D235" s="15" t="s">
        <v>65</v>
      </c>
      <c r="E235" s="14">
        <v>6</v>
      </c>
      <c r="F235" s="8">
        <v>6</v>
      </c>
      <c r="G235" s="8">
        <v>5</v>
      </c>
      <c r="H235" s="8">
        <v>4.25</v>
      </c>
      <c r="I235" s="8">
        <v>3.5</v>
      </c>
      <c r="J235" s="8">
        <v>5.5</v>
      </c>
      <c r="K235" s="8">
        <v>3.75</v>
      </c>
      <c r="L235" s="8">
        <v>3.5</v>
      </c>
      <c r="M235" s="8">
        <v>4.75</v>
      </c>
      <c r="N235" s="8">
        <v>5.5</v>
      </c>
      <c r="O235" s="8">
        <v>4.25</v>
      </c>
      <c r="P235" s="8">
        <v>5</v>
      </c>
      <c r="Q235" s="8">
        <v>4</v>
      </c>
      <c r="R235" s="47">
        <f t="shared" si="4"/>
        <v>4.7</v>
      </c>
    </row>
    <row r="236" spans="1:18" s="17" customFormat="1" ht="15" x14ac:dyDescent="0.25">
      <c r="A236" s="17" t="s">
        <v>502</v>
      </c>
      <c r="B236" s="18" t="s">
        <v>41</v>
      </c>
      <c r="C236" s="18" t="s">
        <v>16</v>
      </c>
      <c r="D236" s="48" t="s">
        <v>64</v>
      </c>
      <c r="E236" s="21">
        <v>5.75</v>
      </c>
      <c r="F236" s="12">
        <v>4</v>
      </c>
      <c r="G236" s="12">
        <v>3.5</v>
      </c>
      <c r="H236" s="12">
        <v>4</v>
      </c>
      <c r="I236" s="12">
        <v>5.25</v>
      </c>
      <c r="J236" s="12">
        <v>3.75</v>
      </c>
      <c r="K236" s="12">
        <v>4.75</v>
      </c>
      <c r="L236" s="12">
        <v>4.5</v>
      </c>
      <c r="M236" s="12">
        <v>4.75</v>
      </c>
      <c r="N236" s="12">
        <v>4</v>
      </c>
      <c r="O236" s="12">
        <v>5.75</v>
      </c>
      <c r="P236" s="12">
        <v>3.75</v>
      </c>
      <c r="Q236" s="12">
        <v>2.75</v>
      </c>
      <c r="R236" s="46">
        <f t="shared" si="4"/>
        <v>4.3</v>
      </c>
    </row>
    <row r="237" spans="1:18" s="17" customFormat="1" ht="15" x14ac:dyDescent="0.25">
      <c r="A237" s="17" t="s">
        <v>502</v>
      </c>
      <c r="B237" s="18" t="s">
        <v>91</v>
      </c>
      <c r="C237" s="18" t="s">
        <v>92</v>
      </c>
      <c r="D237" s="48" t="s">
        <v>64</v>
      </c>
      <c r="E237" s="21">
        <v>4</v>
      </c>
      <c r="F237" s="12">
        <v>4.5</v>
      </c>
      <c r="G237" s="12">
        <v>3.5</v>
      </c>
      <c r="H237" s="12">
        <v>4.75</v>
      </c>
      <c r="I237" s="12">
        <v>3.5</v>
      </c>
      <c r="J237" s="12">
        <v>5.75</v>
      </c>
      <c r="K237" s="12">
        <v>3</v>
      </c>
      <c r="L237" s="12">
        <v>4.75</v>
      </c>
      <c r="M237" s="12">
        <v>3.25</v>
      </c>
      <c r="N237" s="12">
        <v>4.25</v>
      </c>
      <c r="O237" s="12">
        <v>4.75</v>
      </c>
      <c r="P237" s="12">
        <v>5.25</v>
      </c>
      <c r="Q237" s="12">
        <v>5.25</v>
      </c>
      <c r="R237" s="46">
        <f t="shared" si="4"/>
        <v>4.3</v>
      </c>
    </row>
    <row r="238" spans="1:18" s="17" customFormat="1" ht="15" x14ac:dyDescent="0.25">
      <c r="A238" s="17" t="s">
        <v>502</v>
      </c>
      <c r="B238" s="18" t="s">
        <v>98</v>
      </c>
      <c r="C238" s="18" t="s">
        <v>332</v>
      </c>
      <c r="D238" s="48" t="s">
        <v>64</v>
      </c>
      <c r="E238" s="21">
        <v>3.5</v>
      </c>
      <c r="F238" s="12">
        <v>4</v>
      </c>
      <c r="G238" s="12">
        <v>3.75</v>
      </c>
      <c r="H238" s="12">
        <v>5.5</v>
      </c>
      <c r="I238" s="12">
        <v>4.25</v>
      </c>
      <c r="J238" s="12">
        <v>4.25</v>
      </c>
      <c r="K238" s="12">
        <v>4.75</v>
      </c>
      <c r="L238" s="12">
        <v>5</v>
      </c>
      <c r="M238" s="12">
        <v>5.5</v>
      </c>
      <c r="N238" s="12">
        <v>5.25</v>
      </c>
      <c r="O238" s="12">
        <v>5.5</v>
      </c>
      <c r="P238" s="12">
        <v>4.5</v>
      </c>
      <c r="Q238" s="12">
        <v>3.75</v>
      </c>
      <c r="R238" s="46">
        <f t="shared" si="4"/>
        <v>4.5999999999999996</v>
      </c>
    </row>
    <row r="239" spans="1:18" s="17" customFormat="1" ht="15" x14ac:dyDescent="0.25">
      <c r="A239" s="17" t="s">
        <v>502</v>
      </c>
      <c r="B239" s="18" t="s">
        <v>116</v>
      </c>
      <c r="C239" s="18" t="s">
        <v>117</v>
      </c>
      <c r="D239" s="48" t="s">
        <v>64</v>
      </c>
      <c r="E239" s="21">
        <v>3.5</v>
      </c>
      <c r="F239" s="12">
        <v>5.75</v>
      </c>
      <c r="G239" s="12">
        <v>4.5</v>
      </c>
      <c r="H239" s="12">
        <v>4</v>
      </c>
      <c r="I239" s="12">
        <v>4.25</v>
      </c>
      <c r="J239" s="12">
        <v>3</v>
      </c>
      <c r="K239" s="12">
        <v>5.75</v>
      </c>
      <c r="L239" s="12">
        <v>3.75</v>
      </c>
      <c r="M239" s="12">
        <v>4.25</v>
      </c>
      <c r="N239" s="12">
        <v>5.25</v>
      </c>
      <c r="O239" s="12">
        <v>4</v>
      </c>
      <c r="P239" s="12">
        <v>6</v>
      </c>
      <c r="Q239" s="12">
        <v>6</v>
      </c>
      <c r="R239" s="46">
        <f t="shared" si="4"/>
        <v>4.5999999999999996</v>
      </c>
    </row>
    <row r="240" spans="1:18" s="17" customFormat="1" ht="15" x14ac:dyDescent="0.25">
      <c r="A240" s="17" t="s">
        <v>502</v>
      </c>
      <c r="B240" s="18" t="s">
        <v>179</v>
      </c>
      <c r="C240" s="18" t="s">
        <v>181</v>
      </c>
      <c r="D240" s="48" t="s">
        <v>64</v>
      </c>
      <c r="E240" s="21">
        <v>4</v>
      </c>
      <c r="F240" s="12">
        <v>6</v>
      </c>
      <c r="G240" s="12">
        <v>5.75</v>
      </c>
      <c r="H240" s="12">
        <v>5</v>
      </c>
      <c r="I240" s="12">
        <v>5.75</v>
      </c>
      <c r="J240" s="12">
        <v>4.5</v>
      </c>
      <c r="K240" s="12">
        <v>5.5</v>
      </c>
      <c r="L240" s="12">
        <v>5.75</v>
      </c>
      <c r="M240" s="12">
        <v>4.25</v>
      </c>
      <c r="N240" s="12">
        <v>5.75</v>
      </c>
      <c r="O240" s="12">
        <v>5</v>
      </c>
      <c r="P240" s="12">
        <v>5</v>
      </c>
      <c r="Q240" s="12">
        <v>5</v>
      </c>
      <c r="R240" s="46">
        <f t="shared" si="4"/>
        <v>5.2</v>
      </c>
    </row>
    <row r="241" spans="1:18" s="17" customFormat="1" ht="15" x14ac:dyDescent="0.25">
      <c r="A241" s="17" t="s">
        <v>502</v>
      </c>
      <c r="B241" s="18" t="s">
        <v>237</v>
      </c>
      <c r="C241" s="18" t="s">
        <v>238</v>
      </c>
      <c r="D241" s="48" t="s">
        <v>64</v>
      </c>
      <c r="E241" s="21">
        <v>5</v>
      </c>
      <c r="F241" s="12">
        <v>5</v>
      </c>
      <c r="G241" s="12">
        <v>5</v>
      </c>
      <c r="H241" s="12">
        <v>5</v>
      </c>
      <c r="I241" s="12">
        <v>4.25</v>
      </c>
      <c r="J241" s="12">
        <v>5.5</v>
      </c>
      <c r="K241" s="12">
        <v>3</v>
      </c>
      <c r="L241" s="12">
        <v>4.5</v>
      </c>
      <c r="M241" s="12">
        <v>3.75</v>
      </c>
      <c r="N241" s="12">
        <v>4</v>
      </c>
      <c r="O241" s="12">
        <v>5</v>
      </c>
      <c r="P241" s="12">
        <v>4.5</v>
      </c>
      <c r="Q241" s="12">
        <v>4.5</v>
      </c>
      <c r="R241" s="46">
        <f t="shared" si="4"/>
        <v>4.5</v>
      </c>
    </row>
    <row r="242" spans="1:18" s="17" customFormat="1" ht="15" x14ac:dyDescent="0.25">
      <c r="A242" s="17" t="s">
        <v>502</v>
      </c>
      <c r="B242" s="18" t="s">
        <v>341</v>
      </c>
      <c r="C242" s="18" t="s">
        <v>342</v>
      </c>
      <c r="D242" s="48" t="s">
        <v>64</v>
      </c>
      <c r="E242" s="21">
        <v>6</v>
      </c>
      <c r="F242" s="12">
        <v>5.5</v>
      </c>
      <c r="G242" s="12">
        <v>4.75</v>
      </c>
      <c r="H242" s="12">
        <v>5.5</v>
      </c>
      <c r="I242" s="12">
        <v>3.75</v>
      </c>
      <c r="J242" s="12">
        <v>3.5</v>
      </c>
      <c r="K242" s="12">
        <v>5.25</v>
      </c>
      <c r="L242" s="12">
        <v>3.25</v>
      </c>
      <c r="M242" s="12">
        <v>6</v>
      </c>
      <c r="N242" s="12">
        <v>4.25</v>
      </c>
      <c r="O242" s="12">
        <v>5.5</v>
      </c>
      <c r="P242" s="12">
        <v>5.5</v>
      </c>
      <c r="Q242" s="12">
        <v>5</v>
      </c>
      <c r="R242" s="46">
        <f t="shared" si="4"/>
        <v>4.9000000000000004</v>
      </c>
    </row>
    <row r="243" spans="1:18" s="17" customFormat="1" ht="15" x14ac:dyDescent="0.25">
      <c r="A243" s="1" t="s">
        <v>503</v>
      </c>
      <c r="B243" s="1" t="s">
        <v>66</v>
      </c>
      <c r="C243" s="1" t="s">
        <v>68</v>
      </c>
      <c r="D243" s="15" t="s">
        <v>65</v>
      </c>
      <c r="E243" s="14">
        <v>6</v>
      </c>
      <c r="F243" s="8">
        <v>4.25</v>
      </c>
      <c r="G243" s="8">
        <v>4.75</v>
      </c>
      <c r="H243" s="8">
        <v>3</v>
      </c>
      <c r="I243" s="8">
        <v>5</v>
      </c>
      <c r="J243" s="8">
        <v>4</v>
      </c>
      <c r="K243" s="8">
        <v>4.25</v>
      </c>
      <c r="L243" s="8">
        <v>4.5</v>
      </c>
      <c r="M243" s="8">
        <v>5.25</v>
      </c>
      <c r="N243" s="8">
        <v>5</v>
      </c>
      <c r="O243" s="8"/>
      <c r="P243" s="8">
        <v>5.25</v>
      </c>
      <c r="Q243" s="8">
        <v>5</v>
      </c>
      <c r="R243" s="47">
        <f t="shared" si="4"/>
        <v>4.7</v>
      </c>
    </row>
    <row r="244" spans="1:18" s="17" customFormat="1" ht="15" x14ac:dyDescent="0.25">
      <c r="A244" s="1" t="s">
        <v>503</v>
      </c>
      <c r="B244" s="1" t="s">
        <v>104</v>
      </c>
      <c r="C244" s="1" t="s">
        <v>105</v>
      </c>
      <c r="D244" s="15" t="s">
        <v>65</v>
      </c>
      <c r="E244" s="14">
        <v>6</v>
      </c>
      <c r="F244" s="8">
        <v>5.75</v>
      </c>
      <c r="G244" s="8">
        <v>2.5</v>
      </c>
      <c r="H244" s="8">
        <v>5.75</v>
      </c>
      <c r="I244" s="8">
        <v>4</v>
      </c>
      <c r="J244" s="8">
        <v>4.75</v>
      </c>
      <c r="K244" s="8">
        <v>4.25</v>
      </c>
      <c r="L244" s="8">
        <v>5.25</v>
      </c>
      <c r="M244" s="8">
        <v>3.5</v>
      </c>
      <c r="N244" s="8">
        <v>5.75</v>
      </c>
      <c r="O244" s="8">
        <v>5.75</v>
      </c>
      <c r="P244" s="8">
        <v>4.75</v>
      </c>
      <c r="Q244" s="8">
        <v>5.25</v>
      </c>
      <c r="R244" s="47">
        <f t="shared" si="4"/>
        <v>4.9000000000000004</v>
      </c>
    </row>
    <row r="245" spans="1:18" s="17" customFormat="1" ht="15" x14ac:dyDescent="0.25">
      <c r="A245" s="1" t="s">
        <v>503</v>
      </c>
      <c r="B245" t="s">
        <v>378</v>
      </c>
      <c r="C245" s="1" t="s">
        <v>379</v>
      </c>
      <c r="D245" s="15" t="s">
        <v>65</v>
      </c>
      <c r="E245" s="14">
        <v>6</v>
      </c>
      <c r="F245" s="8">
        <v>4</v>
      </c>
      <c r="G245" s="8">
        <v>3.75</v>
      </c>
      <c r="H245" s="8">
        <v>3</v>
      </c>
      <c r="I245" s="8">
        <v>5.5</v>
      </c>
      <c r="J245" s="8">
        <v>5.75</v>
      </c>
      <c r="K245" s="8">
        <v>5.75</v>
      </c>
      <c r="L245" s="8">
        <v>4.75</v>
      </c>
      <c r="M245" s="8">
        <v>3.25</v>
      </c>
      <c r="N245" s="8">
        <v>4.75</v>
      </c>
      <c r="O245" s="8">
        <v>3</v>
      </c>
      <c r="P245" s="8">
        <v>5.75</v>
      </c>
      <c r="Q245" s="8">
        <v>5</v>
      </c>
      <c r="R245" s="47">
        <f t="shared" si="4"/>
        <v>4.5999999999999996</v>
      </c>
    </row>
    <row r="246" spans="1:18" s="17" customFormat="1" ht="15" x14ac:dyDescent="0.25">
      <c r="A246" s="1" t="s">
        <v>503</v>
      </c>
      <c r="B246" s="1" t="s">
        <v>155</v>
      </c>
      <c r="C246" s="1" t="s">
        <v>156</v>
      </c>
      <c r="D246" s="15" t="s">
        <v>65</v>
      </c>
      <c r="E246" s="14">
        <v>6</v>
      </c>
      <c r="F246" s="8">
        <v>4.5</v>
      </c>
      <c r="G246" s="8">
        <v>3</v>
      </c>
      <c r="H246" s="8">
        <v>5.75</v>
      </c>
      <c r="I246" s="8">
        <v>3.5</v>
      </c>
      <c r="J246" s="8">
        <v>3.5</v>
      </c>
      <c r="K246" s="8">
        <v>3.75</v>
      </c>
      <c r="L246" s="8">
        <v>3.25</v>
      </c>
      <c r="M246" s="8">
        <v>5.5</v>
      </c>
      <c r="N246" s="8">
        <v>3.75</v>
      </c>
      <c r="O246" s="8">
        <v>5.75</v>
      </c>
      <c r="P246" s="8">
        <v>5.75</v>
      </c>
      <c r="Q246" s="8">
        <v>4.5</v>
      </c>
      <c r="R246" s="47">
        <f t="shared" si="4"/>
        <v>4.5</v>
      </c>
    </row>
    <row r="247" spans="1:18" s="17" customFormat="1" ht="15" x14ac:dyDescent="0.25">
      <c r="A247" s="1" t="s">
        <v>503</v>
      </c>
      <c r="B247" s="1" t="s">
        <v>162</v>
      </c>
      <c r="C247" s="1" t="s">
        <v>163</v>
      </c>
      <c r="D247" s="15" t="s">
        <v>65</v>
      </c>
      <c r="E247" s="14">
        <v>6</v>
      </c>
      <c r="F247" s="8">
        <v>3.25</v>
      </c>
      <c r="G247" s="8">
        <v>2.75</v>
      </c>
      <c r="H247" s="8">
        <v>3.5</v>
      </c>
      <c r="I247" s="8">
        <v>3.5</v>
      </c>
      <c r="J247" s="8">
        <v>3.25</v>
      </c>
      <c r="K247" s="8">
        <v>3.25</v>
      </c>
      <c r="L247" s="8">
        <v>3.25</v>
      </c>
      <c r="M247" s="8">
        <v>5.25</v>
      </c>
      <c r="N247" s="8">
        <v>4.75</v>
      </c>
      <c r="O247" s="8">
        <v>3.5</v>
      </c>
      <c r="P247" s="8">
        <v>6</v>
      </c>
      <c r="Q247" s="8">
        <v>4.75</v>
      </c>
      <c r="R247" s="47">
        <f t="shared" si="4"/>
        <v>4.0999999999999996</v>
      </c>
    </row>
    <row r="248" spans="1:18" s="17" customFormat="1" ht="15" x14ac:dyDescent="0.25">
      <c r="A248" s="1" t="s">
        <v>503</v>
      </c>
      <c r="B248" s="1" t="s">
        <v>167</v>
      </c>
      <c r="C248" s="1" t="s">
        <v>35</v>
      </c>
      <c r="D248" s="15" t="s">
        <v>65</v>
      </c>
      <c r="E248" s="14">
        <v>6</v>
      </c>
      <c r="F248" s="8">
        <v>4</v>
      </c>
      <c r="G248" s="8">
        <v>5.25</v>
      </c>
      <c r="H248" s="8">
        <v>4.25</v>
      </c>
      <c r="I248" s="8">
        <v>3.25</v>
      </c>
      <c r="J248" s="8">
        <v>4</v>
      </c>
      <c r="K248" s="8">
        <v>4</v>
      </c>
      <c r="L248" s="8">
        <v>4</v>
      </c>
      <c r="M248" s="8">
        <v>4</v>
      </c>
      <c r="N248" s="8">
        <v>4</v>
      </c>
      <c r="O248" s="8">
        <v>4.25</v>
      </c>
      <c r="P248" s="8">
        <v>5</v>
      </c>
      <c r="Q248" s="8">
        <v>4.5</v>
      </c>
      <c r="R248" s="47">
        <f t="shared" si="4"/>
        <v>4.3</v>
      </c>
    </row>
    <row r="249" spans="1:18" s="17" customFormat="1" ht="15" x14ac:dyDescent="0.25">
      <c r="A249" s="1" t="s">
        <v>503</v>
      </c>
      <c r="B249" t="s">
        <v>396</v>
      </c>
      <c r="C249" s="1" t="s">
        <v>397</v>
      </c>
      <c r="D249" s="15" t="s">
        <v>65</v>
      </c>
      <c r="E249" s="14">
        <v>6</v>
      </c>
      <c r="F249" s="8">
        <v>3.75</v>
      </c>
      <c r="G249" s="8">
        <v>2.5</v>
      </c>
      <c r="H249" s="8">
        <v>3.75</v>
      </c>
      <c r="I249" s="8">
        <v>3.75</v>
      </c>
      <c r="J249" s="8">
        <v>3</v>
      </c>
      <c r="K249" s="8">
        <v>3.25</v>
      </c>
      <c r="L249" s="8">
        <v>4</v>
      </c>
      <c r="M249" s="8">
        <v>4.5</v>
      </c>
      <c r="N249" s="8">
        <v>4.5</v>
      </c>
      <c r="O249" s="8">
        <v>3.75</v>
      </c>
      <c r="P249" s="8">
        <v>5.75</v>
      </c>
      <c r="Q249" s="8">
        <v>4.75</v>
      </c>
      <c r="R249" s="47">
        <f t="shared" si="4"/>
        <v>4.0999999999999996</v>
      </c>
    </row>
    <row r="250" spans="1:18" s="17" customFormat="1" ht="15" x14ac:dyDescent="0.25">
      <c r="A250" s="1" t="s">
        <v>503</v>
      </c>
      <c r="B250" s="1" t="s">
        <v>198</v>
      </c>
      <c r="C250" s="1" t="s">
        <v>94</v>
      </c>
      <c r="D250" s="15" t="s">
        <v>65</v>
      </c>
      <c r="E250" s="14">
        <v>3.75</v>
      </c>
      <c r="F250" s="8">
        <v>5.25</v>
      </c>
      <c r="G250" s="8">
        <v>2</v>
      </c>
      <c r="H250" s="8">
        <v>3.5</v>
      </c>
      <c r="I250" s="8">
        <v>3.5</v>
      </c>
      <c r="J250" s="8">
        <v>5</v>
      </c>
      <c r="K250" s="8">
        <v>5.75</v>
      </c>
      <c r="L250" s="8">
        <v>5.75</v>
      </c>
      <c r="M250" s="8">
        <v>4</v>
      </c>
      <c r="N250" s="8">
        <v>3.75</v>
      </c>
      <c r="O250" s="8">
        <v>3.5</v>
      </c>
      <c r="P250" s="8">
        <v>3.75</v>
      </c>
      <c r="Q250" s="8">
        <v>4.5</v>
      </c>
      <c r="R250" s="47">
        <f t="shared" si="4"/>
        <v>4.2</v>
      </c>
    </row>
    <row r="251" spans="1:18" s="17" customFormat="1" ht="15" x14ac:dyDescent="0.25">
      <c r="A251" s="1" t="s">
        <v>503</v>
      </c>
      <c r="B251" s="1" t="s">
        <v>210</v>
      </c>
      <c r="C251" s="1" t="s">
        <v>211</v>
      </c>
      <c r="D251" s="15" t="s">
        <v>65</v>
      </c>
      <c r="E251" s="14">
        <v>3.25</v>
      </c>
      <c r="F251" s="8">
        <v>5</v>
      </c>
      <c r="G251" s="8">
        <v>5.5</v>
      </c>
      <c r="H251" s="8">
        <v>4.25</v>
      </c>
      <c r="I251" s="8">
        <v>3</v>
      </c>
      <c r="J251" s="8">
        <v>3.75</v>
      </c>
      <c r="K251" s="8">
        <v>4.75</v>
      </c>
      <c r="L251" s="8">
        <v>4</v>
      </c>
      <c r="M251" s="8">
        <v>5.25</v>
      </c>
      <c r="N251" s="8">
        <v>5</v>
      </c>
      <c r="O251" s="8">
        <v>4.25</v>
      </c>
      <c r="P251" s="8">
        <v>5</v>
      </c>
      <c r="Q251" s="8">
        <v>5</v>
      </c>
      <c r="R251" s="47">
        <f t="shared" si="4"/>
        <v>4.5</v>
      </c>
    </row>
    <row r="252" spans="1:18" s="17" customFormat="1" ht="15" x14ac:dyDescent="0.25">
      <c r="A252" s="1" t="s">
        <v>503</v>
      </c>
      <c r="B252" t="s">
        <v>421</v>
      </c>
      <c r="C252" s="1" t="s">
        <v>422</v>
      </c>
      <c r="D252" s="15" t="s">
        <v>65</v>
      </c>
      <c r="E252" s="14">
        <v>4.25</v>
      </c>
      <c r="F252" s="8">
        <v>3.25</v>
      </c>
      <c r="G252" s="8">
        <v>2</v>
      </c>
      <c r="H252" s="8">
        <v>5</v>
      </c>
      <c r="I252" s="8">
        <v>4.75</v>
      </c>
      <c r="J252" s="8">
        <v>3</v>
      </c>
      <c r="K252" s="8">
        <v>4</v>
      </c>
      <c r="L252" s="8">
        <v>4</v>
      </c>
      <c r="M252" s="8"/>
      <c r="N252" s="8"/>
      <c r="O252" s="8">
        <v>5</v>
      </c>
      <c r="P252" s="8">
        <v>5.75</v>
      </c>
      <c r="Q252" s="8">
        <v>4.75</v>
      </c>
      <c r="R252" s="47">
        <f t="shared" si="4"/>
        <v>4.2</v>
      </c>
    </row>
    <row r="253" spans="1:18" s="17" customFormat="1" ht="15" x14ac:dyDescent="0.25">
      <c r="A253" s="1" t="s">
        <v>503</v>
      </c>
      <c r="B253" s="1" t="s">
        <v>247</v>
      </c>
      <c r="C253" s="1" t="s">
        <v>248</v>
      </c>
      <c r="D253" s="15" t="s">
        <v>65</v>
      </c>
      <c r="E253" s="14">
        <v>5</v>
      </c>
      <c r="F253" s="8">
        <v>4.75</v>
      </c>
      <c r="G253" s="8">
        <v>4.75</v>
      </c>
      <c r="H253" s="8">
        <v>5</v>
      </c>
      <c r="I253" s="8">
        <v>4.5</v>
      </c>
      <c r="J253" s="8">
        <v>3.25</v>
      </c>
      <c r="K253" s="8">
        <v>3.5</v>
      </c>
      <c r="L253" s="8">
        <v>4</v>
      </c>
      <c r="M253" s="8">
        <v>4</v>
      </c>
      <c r="N253" s="8">
        <v>3.5</v>
      </c>
      <c r="O253" s="8">
        <v>5</v>
      </c>
      <c r="P253" s="8">
        <v>4.75</v>
      </c>
      <c r="Q253" s="8">
        <v>6</v>
      </c>
      <c r="R253" s="47">
        <f t="shared" si="4"/>
        <v>4.5</v>
      </c>
    </row>
    <row r="254" spans="1:18" s="17" customFormat="1" ht="15" x14ac:dyDescent="0.25">
      <c r="A254" s="1" t="s">
        <v>503</v>
      </c>
      <c r="B254" t="s">
        <v>440</v>
      </c>
      <c r="C254" s="1" t="s">
        <v>441</v>
      </c>
      <c r="D254" s="15" t="s">
        <v>65</v>
      </c>
      <c r="E254" s="14">
        <v>3.25</v>
      </c>
      <c r="F254" s="8">
        <v>2.75</v>
      </c>
      <c r="G254" s="8">
        <v>2.75</v>
      </c>
      <c r="H254" s="8">
        <v>3.25</v>
      </c>
      <c r="I254" s="8">
        <v>5.5</v>
      </c>
      <c r="J254" s="8">
        <v>3.75</v>
      </c>
      <c r="K254" s="8">
        <v>4.5</v>
      </c>
      <c r="L254" s="8">
        <v>3.25</v>
      </c>
      <c r="M254" s="8">
        <v>3.25</v>
      </c>
      <c r="N254" s="8">
        <v>3</v>
      </c>
      <c r="O254" s="8">
        <v>5.25</v>
      </c>
      <c r="P254" s="8">
        <v>6</v>
      </c>
      <c r="Q254" s="8">
        <v>4.75</v>
      </c>
      <c r="R254" s="47">
        <f t="shared" si="4"/>
        <v>3.9</v>
      </c>
    </row>
    <row r="255" spans="1:18" s="17" customFormat="1" ht="15" x14ac:dyDescent="0.25">
      <c r="A255" s="1" t="s">
        <v>503</v>
      </c>
      <c r="B255" t="s">
        <v>461</v>
      </c>
      <c r="C255" s="1" t="s">
        <v>462</v>
      </c>
      <c r="D255" s="15" t="s">
        <v>65</v>
      </c>
      <c r="E255" s="14">
        <v>3.25</v>
      </c>
      <c r="F255" s="8">
        <v>5</v>
      </c>
      <c r="G255" s="8">
        <v>2.75</v>
      </c>
      <c r="H255" s="8">
        <v>3.25</v>
      </c>
      <c r="I255" s="8">
        <v>5.5</v>
      </c>
      <c r="J255" s="8">
        <v>3.75</v>
      </c>
      <c r="K255" s="8">
        <v>4.5</v>
      </c>
      <c r="L255" s="8">
        <v>3.25</v>
      </c>
      <c r="M255" s="8">
        <v>3.25</v>
      </c>
      <c r="N255" s="8">
        <v>3</v>
      </c>
      <c r="O255" s="8">
        <v>5.25</v>
      </c>
      <c r="P255" s="8">
        <v>6</v>
      </c>
      <c r="Q255" s="8">
        <v>4.75</v>
      </c>
      <c r="R255" s="47">
        <f t="shared" si="4"/>
        <v>4.0999999999999996</v>
      </c>
    </row>
    <row r="256" spans="1:18" s="17" customFormat="1" ht="15" x14ac:dyDescent="0.25">
      <c r="A256" s="17" t="s">
        <v>503</v>
      </c>
      <c r="B256" s="18" t="s">
        <v>40</v>
      </c>
      <c r="C256" s="18" t="s">
        <v>473</v>
      </c>
      <c r="D256" s="48" t="s">
        <v>64</v>
      </c>
      <c r="E256" s="21">
        <v>6</v>
      </c>
      <c r="F256" s="12">
        <v>3</v>
      </c>
      <c r="G256" s="12">
        <v>3</v>
      </c>
      <c r="H256" s="12">
        <v>3.25</v>
      </c>
      <c r="I256" s="12">
        <v>4.25</v>
      </c>
      <c r="J256" s="12">
        <v>4.25</v>
      </c>
      <c r="K256" s="12">
        <v>4.75</v>
      </c>
      <c r="L256" s="12">
        <v>4.25</v>
      </c>
      <c r="M256" s="12">
        <v>4.25</v>
      </c>
      <c r="N256" s="12">
        <v>5.25</v>
      </c>
      <c r="O256" s="12">
        <v>3.25</v>
      </c>
      <c r="P256" s="12">
        <v>4</v>
      </c>
      <c r="Q256" s="12">
        <v>4.5</v>
      </c>
      <c r="R256" s="46">
        <f t="shared" si="4"/>
        <v>4.2</v>
      </c>
    </row>
    <row r="257" spans="1:18" s="17" customFormat="1" ht="15" x14ac:dyDescent="0.25">
      <c r="A257" s="17" t="s">
        <v>503</v>
      </c>
      <c r="B257" s="18" t="s">
        <v>98</v>
      </c>
      <c r="C257" s="18" t="s">
        <v>99</v>
      </c>
      <c r="D257" s="48" t="s">
        <v>64</v>
      </c>
      <c r="E257" s="21">
        <v>4.75</v>
      </c>
      <c r="F257" s="12">
        <v>6</v>
      </c>
      <c r="G257" s="12">
        <v>2.5</v>
      </c>
      <c r="H257" s="12">
        <v>3.25</v>
      </c>
      <c r="I257" s="12">
        <v>4.75</v>
      </c>
      <c r="J257" s="12">
        <v>5.25</v>
      </c>
      <c r="K257" s="12">
        <v>4</v>
      </c>
      <c r="L257" s="12">
        <v>5</v>
      </c>
      <c r="M257" s="12">
        <v>5.5</v>
      </c>
      <c r="N257" s="12">
        <v>4.5</v>
      </c>
      <c r="O257" s="12">
        <v>3.25</v>
      </c>
      <c r="P257" s="12">
        <v>4</v>
      </c>
      <c r="Q257" s="12">
        <v>5.75</v>
      </c>
      <c r="R257" s="46">
        <f t="shared" si="4"/>
        <v>4.5</v>
      </c>
    </row>
    <row r="258" spans="1:18" s="17" customFormat="1" ht="15" x14ac:dyDescent="0.25">
      <c r="A258" s="17" t="s">
        <v>503</v>
      </c>
      <c r="B258" s="18" t="s">
        <v>120</v>
      </c>
      <c r="C258" s="18" t="s">
        <v>121</v>
      </c>
      <c r="D258" s="48" t="s">
        <v>64</v>
      </c>
      <c r="E258" s="21">
        <v>3.75</v>
      </c>
      <c r="F258" s="12">
        <v>3.75</v>
      </c>
      <c r="G258" s="12">
        <v>3</v>
      </c>
      <c r="H258" s="12">
        <v>4.25</v>
      </c>
      <c r="I258" s="12">
        <v>4.75</v>
      </c>
      <c r="J258" s="12">
        <v>3.5</v>
      </c>
      <c r="K258" s="12">
        <v>5.25</v>
      </c>
      <c r="L258" s="12">
        <v>3.75</v>
      </c>
      <c r="M258" s="12">
        <v>3</v>
      </c>
      <c r="N258" s="12">
        <v>5.5</v>
      </c>
      <c r="O258" s="12">
        <v>4.25</v>
      </c>
      <c r="P258" s="12">
        <v>4.25</v>
      </c>
      <c r="Q258" s="12">
        <v>5.5</v>
      </c>
      <c r="R258" s="46">
        <f t="shared" si="4"/>
        <v>4.2</v>
      </c>
    </row>
    <row r="259" spans="1:18" s="17" customFormat="1" ht="15" x14ac:dyDescent="0.25">
      <c r="A259" s="17" t="s">
        <v>503</v>
      </c>
      <c r="B259" s="18" t="s">
        <v>126</v>
      </c>
      <c r="C259" s="18" t="s">
        <v>127</v>
      </c>
      <c r="D259" s="48" t="s">
        <v>64</v>
      </c>
      <c r="E259" s="21">
        <v>3.25</v>
      </c>
      <c r="F259" s="12">
        <v>5.5</v>
      </c>
      <c r="G259" s="12">
        <v>5</v>
      </c>
      <c r="H259" s="12">
        <v>5.25</v>
      </c>
      <c r="I259" s="12">
        <v>3</v>
      </c>
      <c r="J259" s="12">
        <v>5</v>
      </c>
      <c r="K259" s="12">
        <v>5</v>
      </c>
      <c r="L259" s="12">
        <v>5</v>
      </c>
      <c r="M259" s="12">
        <v>4.5</v>
      </c>
      <c r="N259" s="12">
        <v>3.5</v>
      </c>
      <c r="O259" s="12">
        <v>5.25</v>
      </c>
      <c r="P259" s="12">
        <v>6</v>
      </c>
      <c r="Q259" s="12">
        <v>4.25</v>
      </c>
      <c r="R259" s="46">
        <f t="shared" ref="R259:R320" si="5">ROUND(AVERAGE(E259:Q259),1)</f>
        <v>4.7</v>
      </c>
    </row>
    <row r="260" spans="1:18" s="17" customFormat="1" ht="15" x14ac:dyDescent="0.25">
      <c r="A260" s="17" t="s">
        <v>503</v>
      </c>
      <c r="B260" s="18" t="s">
        <v>285</v>
      </c>
      <c r="C260" s="18" t="s">
        <v>28</v>
      </c>
      <c r="D260" s="48" t="s">
        <v>64</v>
      </c>
      <c r="E260" s="21">
        <v>2.25</v>
      </c>
      <c r="F260" s="12">
        <v>4.75</v>
      </c>
      <c r="G260" s="12">
        <v>2.75</v>
      </c>
      <c r="H260" s="12">
        <v>4.5</v>
      </c>
      <c r="I260" s="12">
        <v>3</v>
      </c>
      <c r="J260" s="12">
        <v>5.75</v>
      </c>
      <c r="K260" s="12">
        <v>3.5</v>
      </c>
      <c r="L260" s="12">
        <v>4</v>
      </c>
      <c r="M260" s="12">
        <v>3.5</v>
      </c>
      <c r="N260" s="12">
        <v>5.75</v>
      </c>
      <c r="O260" s="12">
        <v>4.5</v>
      </c>
      <c r="P260" s="12">
        <v>5.5</v>
      </c>
      <c r="Q260" s="12"/>
      <c r="R260" s="46">
        <f t="shared" si="5"/>
        <v>4.0999999999999996</v>
      </c>
    </row>
    <row r="261" spans="1:18" s="17" customFormat="1" ht="15" x14ac:dyDescent="0.25">
      <c r="A261" s="17" t="s">
        <v>503</v>
      </c>
      <c r="B261" s="18" t="s">
        <v>310</v>
      </c>
      <c r="C261" s="18" t="s">
        <v>311</v>
      </c>
      <c r="D261" s="48" t="s">
        <v>64</v>
      </c>
      <c r="E261" s="21">
        <v>3.5</v>
      </c>
      <c r="F261" s="12">
        <v>6</v>
      </c>
      <c r="G261" s="12">
        <v>5.25</v>
      </c>
      <c r="H261" s="12">
        <v>4.25</v>
      </c>
      <c r="I261" s="12">
        <v>3.75</v>
      </c>
      <c r="J261" s="12">
        <v>2.25</v>
      </c>
      <c r="K261" s="12">
        <v>3.25</v>
      </c>
      <c r="L261" s="12">
        <v>4.5</v>
      </c>
      <c r="M261" s="12">
        <v>4.75</v>
      </c>
      <c r="N261" s="12">
        <v>5.75</v>
      </c>
      <c r="O261" s="12">
        <v>4.25</v>
      </c>
      <c r="P261" s="12">
        <v>4.25</v>
      </c>
      <c r="Q261" s="12">
        <v>5.25</v>
      </c>
      <c r="R261" s="46">
        <f t="shared" si="5"/>
        <v>4.4000000000000004</v>
      </c>
    </row>
    <row r="262" spans="1:18" s="17" customFormat="1" ht="15" x14ac:dyDescent="0.25">
      <c r="A262" s="17" t="s">
        <v>503</v>
      </c>
      <c r="B262" s="18" t="s">
        <v>339</v>
      </c>
      <c r="C262" s="18" t="s">
        <v>340</v>
      </c>
      <c r="D262" s="48" t="s">
        <v>64</v>
      </c>
      <c r="E262" s="21">
        <v>5</v>
      </c>
      <c r="F262" s="12">
        <v>4</v>
      </c>
      <c r="G262" s="12">
        <v>5.75</v>
      </c>
      <c r="H262" s="12">
        <v>5.25</v>
      </c>
      <c r="I262" s="12">
        <v>5</v>
      </c>
      <c r="J262" s="12">
        <v>5.5</v>
      </c>
      <c r="K262" s="12">
        <v>4</v>
      </c>
      <c r="L262" s="12">
        <v>4.5</v>
      </c>
      <c r="M262" s="12">
        <v>5.25</v>
      </c>
      <c r="N262" s="12">
        <v>4</v>
      </c>
      <c r="O262" s="12">
        <v>5.25</v>
      </c>
      <c r="P262" s="12">
        <v>5.75</v>
      </c>
      <c r="Q262" s="12">
        <v>4.5</v>
      </c>
      <c r="R262" s="46">
        <f t="shared" si="5"/>
        <v>4.9000000000000004</v>
      </c>
    </row>
    <row r="263" spans="1:18" s="17" customFormat="1" ht="15" x14ac:dyDescent="0.25">
      <c r="A263" s="1" t="s">
        <v>504</v>
      </c>
      <c r="B263" s="1" t="s">
        <v>77</v>
      </c>
      <c r="C263" s="1" t="s">
        <v>78</v>
      </c>
      <c r="D263" s="15" t="s">
        <v>65</v>
      </c>
      <c r="E263" s="14">
        <v>3.75</v>
      </c>
      <c r="F263" s="8">
        <v>5.75</v>
      </c>
      <c r="G263" s="8">
        <v>5</v>
      </c>
      <c r="H263" s="8">
        <v>4.75</v>
      </c>
      <c r="I263" s="8">
        <v>5.25</v>
      </c>
      <c r="J263" s="8">
        <v>4.5</v>
      </c>
      <c r="K263" s="8">
        <v>2</v>
      </c>
      <c r="L263" s="8">
        <v>4.75</v>
      </c>
      <c r="M263" s="8">
        <v>5.75</v>
      </c>
      <c r="N263" s="8">
        <v>4.75</v>
      </c>
      <c r="O263" s="8">
        <v>4.75</v>
      </c>
      <c r="P263" s="8">
        <v>5.5</v>
      </c>
      <c r="Q263" s="8">
        <v>5</v>
      </c>
      <c r="R263" s="47">
        <f t="shared" si="5"/>
        <v>4.7</v>
      </c>
    </row>
    <row r="264" spans="1:18" s="17" customFormat="1" ht="15" x14ac:dyDescent="0.25">
      <c r="A264" s="1" t="s">
        <v>504</v>
      </c>
      <c r="B264" s="1" t="s">
        <v>40</v>
      </c>
      <c r="C264" s="1" t="s">
        <v>15</v>
      </c>
      <c r="D264" s="15" t="s">
        <v>65</v>
      </c>
      <c r="E264" s="14">
        <v>4.25</v>
      </c>
      <c r="F264" s="8">
        <v>4.5</v>
      </c>
      <c r="G264" s="8">
        <v>3.75</v>
      </c>
      <c r="H264" s="8">
        <v>4.25</v>
      </c>
      <c r="I264" s="8">
        <v>3.25</v>
      </c>
      <c r="J264" s="8">
        <v>5.5</v>
      </c>
      <c r="K264" s="8">
        <v>4.75</v>
      </c>
      <c r="L264" s="8">
        <v>4.25</v>
      </c>
      <c r="M264" s="8">
        <v>4.75</v>
      </c>
      <c r="N264" s="8">
        <v>3.25</v>
      </c>
      <c r="O264" s="8">
        <v>5.75</v>
      </c>
      <c r="P264" s="8">
        <v>2.5</v>
      </c>
      <c r="Q264" s="8">
        <v>4.75</v>
      </c>
      <c r="R264" s="47">
        <f t="shared" si="5"/>
        <v>4.3</v>
      </c>
    </row>
    <row r="265" spans="1:18" s="17" customFormat="1" ht="15" x14ac:dyDescent="0.25">
      <c r="A265" s="1" t="s">
        <v>504</v>
      </c>
      <c r="B265" s="1" t="s">
        <v>106</v>
      </c>
      <c r="C265" s="1" t="s">
        <v>107</v>
      </c>
      <c r="D265" s="15" t="s">
        <v>65</v>
      </c>
      <c r="E265" s="14">
        <v>2</v>
      </c>
      <c r="F265" s="8">
        <v>5.25</v>
      </c>
      <c r="G265" s="8">
        <v>5</v>
      </c>
      <c r="H265" s="8">
        <v>4</v>
      </c>
      <c r="I265" s="8">
        <v>3.25</v>
      </c>
      <c r="J265" s="8">
        <v>3.25</v>
      </c>
      <c r="K265" s="8">
        <v>2</v>
      </c>
      <c r="L265" s="8">
        <v>5.5</v>
      </c>
      <c r="M265" s="8">
        <v>5.5</v>
      </c>
      <c r="N265" s="8">
        <v>3.75</v>
      </c>
      <c r="O265" s="8">
        <v>4</v>
      </c>
      <c r="P265" s="8">
        <v>4.25</v>
      </c>
      <c r="Q265" s="8">
        <v>2</v>
      </c>
      <c r="R265" s="47">
        <f t="shared" si="5"/>
        <v>3.8</v>
      </c>
    </row>
    <row r="266" spans="1:18" s="17" customFormat="1" ht="15" x14ac:dyDescent="0.25">
      <c r="A266" s="1" t="s">
        <v>504</v>
      </c>
      <c r="B266" t="s">
        <v>380</v>
      </c>
      <c r="C266" s="1" t="s">
        <v>381</v>
      </c>
      <c r="D266" s="15" t="s">
        <v>65</v>
      </c>
      <c r="E266" s="14">
        <v>5.5</v>
      </c>
      <c r="F266" s="8">
        <v>4</v>
      </c>
      <c r="G266" s="8">
        <v>5.25</v>
      </c>
      <c r="H266" s="8">
        <v>4</v>
      </c>
      <c r="I266" s="8">
        <v>5</v>
      </c>
      <c r="J266" s="8">
        <v>6</v>
      </c>
      <c r="K266" s="8">
        <v>5</v>
      </c>
      <c r="L266" s="8">
        <v>5</v>
      </c>
      <c r="M266" s="8">
        <v>5</v>
      </c>
      <c r="N266" s="8">
        <v>5</v>
      </c>
      <c r="O266" s="8">
        <v>4</v>
      </c>
      <c r="P266" s="8">
        <v>5.75</v>
      </c>
      <c r="Q266" s="8">
        <v>4.75</v>
      </c>
      <c r="R266" s="47">
        <f t="shared" si="5"/>
        <v>4.9000000000000004</v>
      </c>
    </row>
    <row r="267" spans="1:18" s="17" customFormat="1" ht="15" x14ac:dyDescent="0.25">
      <c r="A267" s="1" t="s">
        <v>504</v>
      </c>
      <c r="B267" s="1" t="s">
        <v>143</v>
      </c>
      <c r="C267" s="1" t="s">
        <v>144</v>
      </c>
      <c r="D267" s="15" t="s">
        <v>65</v>
      </c>
      <c r="E267" s="14">
        <v>5.75</v>
      </c>
      <c r="F267" s="8">
        <v>3.75</v>
      </c>
      <c r="G267" s="8">
        <v>4.25</v>
      </c>
      <c r="H267" s="8">
        <v>3.75</v>
      </c>
      <c r="I267" s="8">
        <v>4.25</v>
      </c>
      <c r="J267" s="8">
        <v>3.5</v>
      </c>
      <c r="K267" s="8">
        <v>3.5</v>
      </c>
      <c r="L267" s="8">
        <v>3.25</v>
      </c>
      <c r="M267" s="8">
        <v>4.25</v>
      </c>
      <c r="N267" s="8">
        <v>4</v>
      </c>
      <c r="O267" s="8">
        <v>3.75</v>
      </c>
      <c r="P267" s="8">
        <v>3.75</v>
      </c>
      <c r="Q267" s="8">
        <v>5.5</v>
      </c>
      <c r="R267" s="47">
        <f t="shared" si="5"/>
        <v>4.0999999999999996</v>
      </c>
    </row>
    <row r="268" spans="1:18" s="17" customFormat="1" ht="15" x14ac:dyDescent="0.25">
      <c r="A268" s="1" t="s">
        <v>504</v>
      </c>
      <c r="B268" s="1" t="s">
        <v>52</v>
      </c>
      <c r="C268" s="1" t="s">
        <v>25</v>
      </c>
      <c r="D268" s="15" t="s">
        <v>65</v>
      </c>
      <c r="E268" s="14">
        <v>5.25</v>
      </c>
      <c r="F268" s="8">
        <v>4</v>
      </c>
      <c r="G268" s="8">
        <v>3.75</v>
      </c>
      <c r="H268" s="8">
        <v>3.25</v>
      </c>
      <c r="I268" s="8">
        <v>5.75</v>
      </c>
      <c r="J268" s="8">
        <v>5</v>
      </c>
      <c r="K268" s="8">
        <v>6</v>
      </c>
      <c r="L268" s="8">
        <v>3.5</v>
      </c>
      <c r="M268" s="8">
        <v>5.75</v>
      </c>
      <c r="N268" s="8">
        <v>3.5</v>
      </c>
      <c r="O268" s="8">
        <v>6</v>
      </c>
      <c r="P268" s="8">
        <v>5.75</v>
      </c>
      <c r="Q268" s="8">
        <v>4.75</v>
      </c>
      <c r="R268" s="47">
        <f t="shared" si="5"/>
        <v>4.8</v>
      </c>
    </row>
    <row r="269" spans="1:18" s="17" customFormat="1" ht="15" x14ac:dyDescent="0.25">
      <c r="A269" s="1" t="s">
        <v>504</v>
      </c>
      <c r="B269" t="s">
        <v>398</v>
      </c>
      <c r="C269" s="1" t="s">
        <v>399</v>
      </c>
      <c r="D269" s="15" t="s">
        <v>65</v>
      </c>
      <c r="E269" s="14">
        <v>4.75</v>
      </c>
      <c r="F269" s="8">
        <v>3.75</v>
      </c>
      <c r="G269" s="8">
        <v>2</v>
      </c>
      <c r="H269" s="8">
        <v>4.75</v>
      </c>
      <c r="I269" s="8">
        <v>4.5</v>
      </c>
      <c r="J269" s="8">
        <v>3.75</v>
      </c>
      <c r="K269" s="8">
        <v>4.25</v>
      </c>
      <c r="L269" s="8">
        <v>3.25</v>
      </c>
      <c r="M269" s="8">
        <v>5</v>
      </c>
      <c r="N269" s="8">
        <v>4.5</v>
      </c>
      <c r="O269" s="8">
        <v>4.75</v>
      </c>
      <c r="P269" s="8">
        <v>4.5</v>
      </c>
      <c r="Q269" s="8">
        <v>4.75</v>
      </c>
      <c r="R269" s="47">
        <f t="shared" si="5"/>
        <v>4.2</v>
      </c>
    </row>
    <row r="270" spans="1:18" s="17" customFormat="1" ht="15" x14ac:dyDescent="0.25">
      <c r="A270" s="1" t="s">
        <v>504</v>
      </c>
      <c r="B270" s="1" t="s">
        <v>232</v>
      </c>
      <c r="C270" s="1" t="s">
        <v>233</v>
      </c>
      <c r="D270" s="15" t="s">
        <v>65</v>
      </c>
      <c r="E270" s="14">
        <v>3.25</v>
      </c>
      <c r="F270" s="8">
        <v>5</v>
      </c>
      <c r="G270" s="8">
        <v>3</v>
      </c>
      <c r="H270" s="8">
        <v>3.5</v>
      </c>
      <c r="I270" s="8">
        <v>4.75</v>
      </c>
      <c r="J270" s="8">
        <v>3.25</v>
      </c>
      <c r="K270" s="8">
        <v>4.75</v>
      </c>
      <c r="L270" s="8">
        <v>5.5</v>
      </c>
      <c r="M270" s="8">
        <v>5.5</v>
      </c>
      <c r="N270" s="8">
        <v>3.75</v>
      </c>
      <c r="O270" s="8">
        <v>3.5</v>
      </c>
      <c r="P270" s="8">
        <v>5.75</v>
      </c>
      <c r="Q270" s="8">
        <v>5.5</v>
      </c>
      <c r="R270" s="47">
        <f t="shared" si="5"/>
        <v>4.4000000000000004</v>
      </c>
    </row>
    <row r="271" spans="1:18" s="17" customFormat="1" ht="15" x14ac:dyDescent="0.25">
      <c r="A271" s="1" t="s">
        <v>504</v>
      </c>
      <c r="B271" t="s">
        <v>423</v>
      </c>
      <c r="C271" s="1" t="s">
        <v>156</v>
      </c>
      <c r="D271" s="15" t="s">
        <v>65</v>
      </c>
      <c r="E271" s="14">
        <v>5</v>
      </c>
      <c r="F271" s="8">
        <v>3.25</v>
      </c>
      <c r="G271" s="8">
        <v>4.25</v>
      </c>
      <c r="H271" s="8">
        <v>5.25</v>
      </c>
      <c r="I271" s="8">
        <v>4.75</v>
      </c>
      <c r="J271" s="8"/>
      <c r="K271" s="8">
        <v>5.25</v>
      </c>
      <c r="L271" s="8">
        <v>5.75</v>
      </c>
      <c r="M271" s="8">
        <v>3.25</v>
      </c>
      <c r="N271" s="8">
        <v>3.5</v>
      </c>
      <c r="O271" s="8">
        <v>5.25</v>
      </c>
      <c r="P271" s="8">
        <v>4.75</v>
      </c>
      <c r="Q271" s="8">
        <v>5.75</v>
      </c>
      <c r="R271" s="47">
        <f t="shared" si="5"/>
        <v>4.7</v>
      </c>
    </row>
    <row r="272" spans="1:18" s="17" customFormat="1" ht="15" x14ac:dyDescent="0.25">
      <c r="A272" s="1" t="s">
        <v>504</v>
      </c>
      <c r="B272" s="1" t="s">
        <v>291</v>
      </c>
      <c r="C272" s="1" t="s">
        <v>292</v>
      </c>
      <c r="D272" s="15" t="s">
        <v>65</v>
      </c>
      <c r="E272" s="14">
        <v>5</v>
      </c>
      <c r="F272" s="8">
        <v>4</v>
      </c>
      <c r="G272" s="8">
        <v>3.75</v>
      </c>
      <c r="H272" s="8">
        <v>5.5</v>
      </c>
      <c r="I272" s="8">
        <v>4.25</v>
      </c>
      <c r="J272" s="8">
        <v>4</v>
      </c>
      <c r="K272" s="8">
        <v>4.75</v>
      </c>
      <c r="L272" s="8">
        <v>5</v>
      </c>
      <c r="M272" s="8">
        <v>5.5</v>
      </c>
      <c r="N272" s="8">
        <v>5.25</v>
      </c>
      <c r="O272" s="8">
        <v>5.5</v>
      </c>
      <c r="P272" s="8">
        <v>4.5</v>
      </c>
      <c r="Q272" s="8">
        <v>3.75</v>
      </c>
      <c r="R272" s="47">
        <f t="shared" si="5"/>
        <v>4.7</v>
      </c>
    </row>
    <row r="273" spans="1:18" s="17" customFormat="1" ht="15" x14ac:dyDescent="0.25">
      <c r="A273" s="1" t="s">
        <v>504</v>
      </c>
      <c r="B273" t="s">
        <v>442</v>
      </c>
      <c r="C273" s="1" t="s">
        <v>443</v>
      </c>
      <c r="D273" s="15" t="s">
        <v>65</v>
      </c>
      <c r="E273" s="14">
        <v>5</v>
      </c>
      <c r="F273" s="8">
        <v>5.5</v>
      </c>
      <c r="G273" s="8">
        <v>3.5</v>
      </c>
      <c r="H273" s="8">
        <v>5.5</v>
      </c>
      <c r="I273" s="8">
        <v>5.5</v>
      </c>
      <c r="J273" s="8">
        <v>4</v>
      </c>
      <c r="K273" s="8">
        <v>5</v>
      </c>
      <c r="L273" s="8">
        <v>5.5</v>
      </c>
      <c r="M273" s="8">
        <v>6</v>
      </c>
      <c r="N273" s="8">
        <v>4.75</v>
      </c>
      <c r="O273" s="8">
        <v>5.5</v>
      </c>
      <c r="P273" s="8">
        <v>5.75</v>
      </c>
      <c r="Q273" s="8">
        <v>5.25</v>
      </c>
      <c r="R273" s="47">
        <f t="shared" si="5"/>
        <v>5.0999999999999996</v>
      </c>
    </row>
    <row r="274" spans="1:18" s="17" customFormat="1" ht="15" x14ac:dyDescent="0.25">
      <c r="A274" s="1" t="s">
        <v>504</v>
      </c>
      <c r="B274" s="1" t="s">
        <v>337</v>
      </c>
      <c r="C274" s="1" t="s">
        <v>211</v>
      </c>
      <c r="D274" s="15" t="s">
        <v>65</v>
      </c>
      <c r="E274" s="14">
        <v>5</v>
      </c>
      <c r="F274" s="8">
        <v>3.25</v>
      </c>
      <c r="G274" s="8">
        <v>3.25</v>
      </c>
      <c r="H274" s="8">
        <v>5</v>
      </c>
      <c r="I274" s="8">
        <v>5</v>
      </c>
      <c r="J274" s="8">
        <v>5.5</v>
      </c>
      <c r="K274" s="8">
        <v>5.25</v>
      </c>
      <c r="L274" s="8">
        <v>4</v>
      </c>
      <c r="M274" s="8">
        <v>5.5</v>
      </c>
      <c r="N274" s="8">
        <v>5.75</v>
      </c>
      <c r="O274" s="8">
        <v>5</v>
      </c>
      <c r="P274" s="8">
        <v>5.25</v>
      </c>
      <c r="Q274" s="8">
        <v>4.75</v>
      </c>
      <c r="R274" s="47">
        <f t="shared" si="5"/>
        <v>4.8</v>
      </c>
    </row>
    <row r="275" spans="1:18" s="17" customFormat="1" ht="15" x14ac:dyDescent="0.25">
      <c r="A275" s="1" t="s">
        <v>504</v>
      </c>
      <c r="B275" t="s">
        <v>463</v>
      </c>
      <c r="C275" s="1" t="s">
        <v>168</v>
      </c>
      <c r="D275" s="15" t="s">
        <v>65</v>
      </c>
      <c r="E275" s="14">
        <v>5</v>
      </c>
      <c r="F275" s="8">
        <v>5.5</v>
      </c>
      <c r="G275" s="8">
        <v>3.5</v>
      </c>
      <c r="H275" s="8">
        <v>5.5</v>
      </c>
      <c r="I275" s="8">
        <v>5.5</v>
      </c>
      <c r="J275" s="8">
        <v>4</v>
      </c>
      <c r="K275" s="8">
        <v>5</v>
      </c>
      <c r="L275" s="8">
        <v>5.5</v>
      </c>
      <c r="M275" s="8">
        <v>6</v>
      </c>
      <c r="N275" s="8">
        <v>4.75</v>
      </c>
      <c r="O275" s="8">
        <v>5.5</v>
      </c>
      <c r="P275" s="8">
        <v>5.75</v>
      </c>
      <c r="Q275" s="8">
        <v>5.25</v>
      </c>
      <c r="R275" s="47">
        <f t="shared" si="5"/>
        <v>5.0999999999999996</v>
      </c>
    </row>
    <row r="276" spans="1:18" s="17" customFormat="1" ht="15" x14ac:dyDescent="0.25">
      <c r="A276" s="17" t="s">
        <v>504</v>
      </c>
      <c r="B276" s="18" t="s">
        <v>84</v>
      </c>
      <c r="C276" s="18" t="s">
        <v>125</v>
      </c>
      <c r="D276" s="48" t="s">
        <v>64</v>
      </c>
      <c r="E276" s="21">
        <v>3.5</v>
      </c>
      <c r="F276" s="12">
        <v>3</v>
      </c>
      <c r="G276" s="12">
        <v>4.5</v>
      </c>
      <c r="H276" s="12">
        <v>4.25</v>
      </c>
      <c r="I276" s="12">
        <v>5.5</v>
      </c>
      <c r="J276" s="12">
        <v>3.75</v>
      </c>
      <c r="K276" s="12">
        <v>4.75</v>
      </c>
      <c r="L276" s="12">
        <v>6</v>
      </c>
      <c r="M276" s="12">
        <v>4.5</v>
      </c>
      <c r="N276" s="12">
        <v>5</v>
      </c>
      <c r="O276" s="12">
        <v>4.25</v>
      </c>
      <c r="P276" s="12">
        <v>4</v>
      </c>
      <c r="Q276" s="12">
        <v>5.25</v>
      </c>
      <c r="R276" s="46">
        <f t="shared" si="5"/>
        <v>4.5</v>
      </c>
    </row>
    <row r="277" spans="1:18" s="17" customFormat="1" ht="15" x14ac:dyDescent="0.25">
      <c r="A277" s="17" t="s">
        <v>504</v>
      </c>
      <c r="B277" s="18" t="s">
        <v>89</v>
      </c>
      <c r="C277" s="18" t="s">
        <v>90</v>
      </c>
      <c r="D277" s="48" t="s">
        <v>64</v>
      </c>
      <c r="E277" s="21">
        <v>4.75</v>
      </c>
      <c r="F277" s="12">
        <v>4.25</v>
      </c>
      <c r="G277" s="12">
        <v>4.5</v>
      </c>
      <c r="H277" s="12">
        <v>4.25</v>
      </c>
      <c r="I277" s="12">
        <v>3.25</v>
      </c>
      <c r="J277" s="12">
        <v>5</v>
      </c>
      <c r="K277" s="12"/>
      <c r="L277" s="12">
        <v>5.5</v>
      </c>
      <c r="M277" s="12">
        <v>4.25</v>
      </c>
      <c r="N277" s="12">
        <v>4.25</v>
      </c>
      <c r="O277" s="12">
        <v>4.25</v>
      </c>
      <c r="P277" s="12">
        <v>5.25</v>
      </c>
      <c r="Q277" s="12">
        <v>4.5</v>
      </c>
      <c r="R277" s="46">
        <f t="shared" si="5"/>
        <v>4.5</v>
      </c>
    </row>
    <row r="278" spans="1:18" s="17" customFormat="1" ht="15" x14ac:dyDescent="0.25">
      <c r="A278" s="17" t="s">
        <v>504</v>
      </c>
      <c r="B278" s="18" t="s">
        <v>43</v>
      </c>
      <c r="C278" s="18" t="s">
        <v>18</v>
      </c>
      <c r="D278" s="48" t="s">
        <v>64</v>
      </c>
      <c r="E278" s="21">
        <v>2.5</v>
      </c>
      <c r="F278" s="12">
        <v>4.75</v>
      </c>
      <c r="G278" s="12">
        <v>4.75</v>
      </c>
      <c r="H278" s="12">
        <v>3</v>
      </c>
      <c r="I278" s="12">
        <v>5.25</v>
      </c>
      <c r="J278" s="12">
        <v>4.75</v>
      </c>
      <c r="K278" s="12">
        <v>2.5</v>
      </c>
      <c r="L278" s="12">
        <v>4.75</v>
      </c>
      <c r="M278" s="12">
        <v>6</v>
      </c>
      <c r="N278" s="12">
        <v>4.75</v>
      </c>
      <c r="O278" s="12">
        <v>4.5</v>
      </c>
      <c r="P278" s="12">
        <v>4.5</v>
      </c>
      <c r="Q278" s="12">
        <v>3.5</v>
      </c>
      <c r="R278" s="46">
        <f t="shared" si="5"/>
        <v>4.3</v>
      </c>
    </row>
    <row r="279" spans="1:18" s="17" customFormat="1" ht="15" x14ac:dyDescent="0.25">
      <c r="A279" s="17" t="s">
        <v>504</v>
      </c>
      <c r="B279" s="18" t="s">
        <v>48</v>
      </c>
      <c r="C279" s="18" t="s">
        <v>23</v>
      </c>
      <c r="D279" s="48" t="s">
        <v>64</v>
      </c>
      <c r="E279" s="21">
        <v>5.25</v>
      </c>
      <c r="F279" s="12">
        <v>6</v>
      </c>
      <c r="G279" s="12">
        <v>4.75</v>
      </c>
      <c r="H279" s="12">
        <v>3.75</v>
      </c>
      <c r="I279" s="12">
        <v>5.25</v>
      </c>
      <c r="J279" s="12">
        <v>5.75</v>
      </c>
      <c r="K279" s="12">
        <v>4.5</v>
      </c>
      <c r="L279" s="12">
        <v>5.25</v>
      </c>
      <c r="M279" s="12">
        <v>5</v>
      </c>
      <c r="N279" s="12">
        <v>4.75</v>
      </c>
      <c r="O279" s="12">
        <v>4.75</v>
      </c>
      <c r="P279" s="12">
        <v>3</v>
      </c>
      <c r="Q279" s="12">
        <v>2.5</v>
      </c>
      <c r="R279" s="46">
        <f t="shared" si="5"/>
        <v>4.7</v>
      </c>
    </row>
    <row r="280" spans="1:18" s="17" customFormat="1" ht="15" x14ac:dyDescent="0.25">
      <c r="A280" s="17" t="s">
        <v>504</v>
      </c>
      <c r="B280" s="18" t="s">
        <v>182</v>
      </c>
      <c r="C280" s="18" t="s">
        <v>184</v>
      </c>
      <c r="D280" s="48" t="s">
        <v>64</v>
      </c>
      <c r="E280" s="21">
        <v>5.25</v>
      </c>
      <c r="F280" s="12">
        <v>4.75</v>
      </c>
      <c r="G280" s="12">
        <v>5</v>
      </c>
      <c r="H280" s="12">
        <v>4.5</v>
      </c>
      <c r="I280" s="12">
        <v>3</v>
      </c>
      <c r="J280" s="12">
        <v>4.25</v>
      </c>
      <c r="K280" s="12">
        <v>5.5</v>
      </c>
      <c r="L280" s="12">
        <v>3.25</v>
      </c>
      <c r="M280" s="12">
        <v>4.25</v>
      </c>
      <c r="N280" s="12">
        <v>5</v>
      </c>
      <c r="O280" s="12">
        <v>4.5</v>
      </c>
      <c r="P280" s="12">
        <v>4.5</v>
      </c>
      <c r="Q280" s="12">
        <v>4</v>
      </c>
      <c r="R280" s="46">
        <f t="shared" si="5"/>
        <v>4.4000000000000004</v>
      </c>
    </row>
    <row r="281" spans="1:18" s="17" customFormat="1" ht="15" x14ac:dyDescent="0.25">
      <c r="A281" s="17" t="s">
        <v>504</v>
      </c>
      <c r="B281" s="22" t="s">
        <v>255</v>
      </c>
      <c r="C281" s="18" t="s">
        <v>184</v>
      </c>
      <c r="D281" s="48" t="s">
        <v>64</v>
      </c>
      <c r="E281" s="21">
        <v>6</v>
      </c>
      <c r="F281" s="12">
        <v>5.5</v>
      </c>
      <c r="G281" s="12">
        <v>2.75</v>
      </c>
      <c r="H281" s="12">
        <v>3.25</v>
      </c>
      <c r="I281" s="12">
        <v>5.5</v>
      </c>
      <c r="J281" s="12">
        <v>3.75</v>
      </c>
      <c r="K281" s="12">
        <v>4.5</v>
      </c>
      <c r="L281" s="12">
        <v>3.25</v>
      </c>
      <c r="M281" s="12">
        <v>3.25</v>
      </c>
      <c r="N281" s="12">
        <v>3</v>
      </c>
      <c r="O281" s="12">
        <v>5.25</v>
      </c>
      <c r="P281" s="12">
        <v>6</v>
      </c>
      <c r="Q281" s="12">
        <v>4.75</v>
      </c>
      <c r="R281" s="46">
        <f t="shared" si="5"/>
        <v>4.4000000000000004</v>
      </c>
    </row>
    <row r="282" spans="1:18" s="17" customFormat="1" ht="15" x14ac:dyDescent="0.25">
      <c r="A282" s="17" t="s">
        <v>504</v>
      </c>
      <c r="B282" s="18" t="s">
        <v>303</v>
      </c>
      <c r="C282" s="18" t="s">
        <v>12</v>
      </c>
      <c r="D282" s="48" t="s">
        <v>64</v>
      </c>
      <c r="E282" s="21">
        <v>3.75</v>
      </c>
      <c r="F282" s="12">
        <v>6</v>
      </c>
      <c r="G282" s="12">
        <v>4.75</v>
      </c>
      <c r="H282" s="12">
        <v>4.75</v>
      </c>
      <c r="I282" s="12">
        <v>4.75</v>
      </c>
      <c r="J282" s="12">
        <v>3.25</v>
      </c>
      <c r="K282" s="12">
        <v>5.25</v>
      </c>
      <c r="L282" s="12">
        <v>3.75</v>
      </c>
      <c r="M282" s="12">
        <v>3.25</v>
      </c>
      <c r="N282" s="12">
        <v>5</v>
      </c>
      <c r="O282" s="12">
        <v>4.75</v>
      </c>
      <c r="P282" s="12">
        <v>4.75</v>
      </c>
      <c r="Q282" s="12">
        <v>5.75</v>
      </c>
      <c r="R282" s="46">
        <f t="shared" si="5"/>
        <v>4.5999999999999996</v>
      </c>
    </row>
    <row r="283" spans="1:18" s="17" customFormat="1" ht="15" x14ac:dyDescent="0.25">
      <c r="A283" s="1" t="s">
        <v>505</v>
      </c>
      <c r="B283" s="1" t="s">
        <v>81</v>
      </c>
      <c r="C283" s="1" t="s">
        <v>78</v>
      </c>
      <c r="D283" s="15" t="s">
        <v>65</v>
      </c>
      <c r="E283" s="14">
        <v>5</v>
      </c>
      <c r="F283" s="8">
        <v>5.5</v>
      </c>
      <c r="G283" s="8">
        <v>4.75</v>
      </c>
      <c r="H283" s="8">
        <v>5.75</v>
      </c>
      <c r="I283" s="8">
        <v>3.25</v>
      </c>
      <c r="J283" s="8">
        <v>6</v>
      </c>
      <c r="K283" s="8">
        <v>5</v>
      </c>
      <c r="L283" s="8">
        <v>4.5</v>
      </c>
      <c r="M283" s="8">
        <v>4.5</v>
      </c>
      <c r="N283" s="8">
        <v>6</v>
      </c>
      <c r="O283" s="8">
        <v>5.75</v>
      </c>
      <c r="P283" s="8">
        <v>4</v>
      </c>
      <c r="Q283" s="8">
        <v>5.25</v>
      </c>
      <c r="R283" s="47">
        <f t="shared" si="5"/>
        <v>5</v>
      </c>
    </row>
    <row r="284" spans="1:18" s="17" customFormat="1" ht="15" x14ac:dyDescent="0.25">
      <c r="A284" s="1" t="s">
        <v>505</v>
      </c>
      <c r="B284" t="s">
        <v>368</v>
      </c>
      <c r="C284" s="1" t="s">
        <v>149</v>
      </c>
      <c r="D284" s="15" t="s">
        <v>65</v>
      </c>
      <c r="E284" s="14">
        <v>5</v>
      </c>
      <c r="F284" s="8">
        <v>6</v>
      </c>
      <c r="G284" s="8">
        <v>5.75</v>
      </c>
      <c r="H284" s="8">
        <v>5</v>
      </c>
      <c r="I284" s="8">
        <v>5.75</v>
      </c>
      <c r="J284" s="8">
        <v>4.5</v>
      </c>
      <c r="K284" s="8">
        <v>5.5</v>
      </c>
      <c r="L284" s="8">
        <v>5.75</v>
      </c>
      <c r="M284" s="8">
        <v>4.25</v>
      </c>
      <c r="N284" s="8">
        <v>5.75</v>
      </c>
      <c r="O284" s="8">
        <v>5</v>
      </c>
      <c r="P284" s="8">
        <v>5</v>
      </c>
      <c r="Q284" s="8">
        <v>5</v>
      </c>
      <c r="R284" s="47">
        <f t="shared" si="5"/>
        <v>5.3</v>
      </c>
    </row>
    <row r="285" spans="1:18" s="17" customFormat="1" ht="15" x14ac:dyDescent="0.25">
      <c r="A285" s="1" t="s">
        <v>505</v>
      </c>
      <c r="B285" s="1" t="s">
        <v>128</v>
      </c>
      <c r="C285" s="1" t="s">
        <v>129</v>
      </c>
      <c r="D285" s="15" t="s">
        <v>65</v>
      </c>
      <c r="E285" s="14">
        <v>5.5</v>
      </c>
      <c r="F285" s="8">
        <v>4.75</v>
      </c>
      <c r="G285" s="8">
        <v>6</v>
      </c>
      <c r="H285" s="8">
        <v>5</v>
      </c>
      <c r="I285" s="8">
        <v>3.5</v>
      </c>
      <c r="J285" s="8">
        <v>5.5</v>
      </c>
      <c r="K285" s="8"/>
      <c r="L285" s="8">
        <v>5</v>
      </c>
      <c r="M285" s="8">
        <v>5</v>
      </c>
      <c r="N285" s="8">
        <v>5.75</v>
      </c>
      <c r="O285" s="8">
        <v>5</v>
      </c>
      <c r="P285" s="8">
        <v>5.5</v>
      </c>
      <c r="Q285" s="8">
        <v>6</v>
      </c>
      <c r="R285" s="47">
        <f t="shared" si="5"/>
        <v>5.2</v>
      </c>
    </row>
    <row r="286" spans="1:18" s="17" customFormat="1" ht="15" x14ac:dyDescent="0.25">
      <c r="A286" s="1" t="s">
        <v>505</v>
      </c>
      <c r="B286" t="s">
        <v>382</v>
      </c>
      <c r="C286" s="1" t="s">
        <v>383</v>
      </c>
      <c r="D286" s="15" t="s">
        <v>65</v>
      </c>
      <c r="E286" s="14">
        <v>5.5</v>
      </c>
      <c r="F286" s="8">
        <v>4</v>
      </c>
      <c r="G286" s="8">
        <v>5</v>
      </c>
      <c r="H286" s="8">
        <v>5.5</v>
      </c>
      <c r="I286" s="8">
        <v>6</v>
      </c>
      <c r="J286" s="8"/>
      <c r="K286" s="8">
        <v>4.75</v>
      </c>
      <c r="L286" s="8">
        <v>5.75</v>
      </c>
      <c r="M286" s="8">
        <v>5.5</v>
      </c>
      <c r="N286" s="8">
        <v>3.5</v>
      </c>
      <c r="O286" s="8">
        <v>5.5</v>
      </c>
      <c r="P286" s="8">
        <v>5</v>
      </c>
      <c r="Q286" s="8">
        <v>5</v>
      </c>
      <c r="R286" s="47">
        <f t="shared" si="5"/>
        <v>5.0999999999999996</v>
      </c>
    </row>
    <row r="287" spans="1:18" s="17" customFormat="1" ht="15" x14ac:dyDescent="0.25">
      <c r="A287" s="1" t="s">
        <v>505</v>
      </c>
      <c r="B287" s="1" t="s">
        <v>134</v>
      </c>
      <c r="C287" s="1" t="s">
        <v>135</v>
      </c>
      <c r="D287" s="15" t="s">
        <v>65</v>
      </c>
      <c r="E287" s="14">
        <v>4.75</v>
      </c>
      <c r="F287" s="8">
        <v>4.25</v>
      </c>
      <c r="G287" s="8">
        <v>2.75</v>
      </c>
      <c r="H287" s="8">
        <v>3</v>
      </c>
      <c r="I287" s="8">
        <v>4</v>
      </c>
      <c r="J287" s="8">
        <v>6</v>
      </c>
      <c r="K287" s="8">
        <v>3.5</v>
      </c>
      <c r="L287" s="8">
        <v>5.75</v>
      </c>
      <c r="M287" s="8">
        <v>4.5</v>
      </c>
      <c r="N287" s="8">
        <v>4</v>
      </c>
      <c r="O287" s="8">
        <v>3</v>
      </c>
      <c r="P287" s="8">
        <v>3.75</v>
      </c>
      <c r="Q287" s="8">
        <v>4</v>
      </c>
      <c r="R287" s="47">
        <f t="shared" si="5"/>
        <v>4.0999999999999996</v>
      </c>
    </row>
    <row r="288" spans="1:18" s="17" customFormat="1" ht="15" x14ac:dyDescent="0.25">
      <c r="A288" s="1" t="s">
        <v>505</v>
      </c>
      <c r="B288" s="1" t="s">
        <v>50</v>
      </c>
      <c r="C288" s="1" t="s">
        <v>24</v>
      </c>
      <c r="D288" s="15" t="s">
        <v>65</v>
      </c>
      <c r="E288" s="14">
        <v>3</v>
      </c>
      <c r="F288" s="8">
        <v>4.75</v>
      </c>
      <c r="G288" s="8">
        <v>4.5</v>
      </c>
      <c r="H288" s="8">
        <v>5</v>
      </c>
      <c r="I288" s="8">
        <v>4.75</v>
      </c>
      <c r="J288" s="8">
        <v>2.5</v>
      </c>
      <c r="K288" s="8">
        <v>5.75</v>
      </c>
      <c r="L288" s="8">
        <v>3.5</v>
      </c>
      <c r="M288" s="8">
        <v>4</v>
      </c>
      <c r="N288" s="8">
        <v>4.75</v>
      </c>
      <c r="O288" s="8">
        <v>5.5</v>
      </c>
      <c r="P288" s="8">
        <v>4.5</v>
      </c>
      <c r="Q288" s="8">
        <v>3.5</v>
      </c>
      <c r="R288" s="47">
        <f t="shared" si="5"/>
        <v>4.3</v>
      </c>
    </row>
    <row r="289" spans="1:18" s="17" customFormat="1" ht="15" x14ac:dyDescent="0.25">
      <c r="A289" s="1" t="s">
        <v>505</v>
      </c>
      <c r="B289" s="1" t="s">
        <v>177</v>
      </c>
      <c r="C289" s="1" t="s">
        <v>178</v>
      </c>
      <c r="D289" s="15" t="s">
        <v>65</v>
      </c>
      <c r="E289" s="14">
        <v>2</v>
      </c>
      <c r="F289" s="8">
        <v>4</v>
      </c>
      <c r="G289" s="8">
        <v>5</v>
      </c>
      <c r="H289" s="8">
        <v>4</v>
      </c>
      <c r="I289" s="8">
        <v>3.25</v>
      </c>
      <c r="J289" s="8">
        <v>3.25</v>
      </c>
      <c r="K289" s="8">
        <v>2</v>
      </c>
      <c r="L289" s="8">
        <v>5.5</v>
      </c>
      <c r="M289" s="8">
        <v>5.5</v>
      </c>
      <c r="N289" s="8">
        <v>3.75</v>
      </c>
      <c r="O289" s="8">
        <v>4</v>
      </c>
      <c r="P289" s="8">
        <v>4.25</v>
      </c>
      <c r="Q289" s="8">
        <v>2</v>
      </c>
      <c r="R289" s="47">
        <f t="shared" si="5"/>
        <v>3.7</v>
      </c>
    </row>
    <row r="290" spans="1:18" s="17" customFormat="1" ht="15" x14ac:dyDescent="0.25">
      <c r="A290" s="1" t="s">
        <v>505</v>
      </c>
      <c r="B290" t="s">
        <v>179</v>
      </c>
      <c r="C290" s="1" t="s">
        <v>400</v>
      </c>
      <c r="D290" s="15" t="s">
        <v>65</v>
      </c>
      <c r="E290" s="14">
        <v>6</v>
      </c>
      <c r="F290" s="8">
        <v>2.6</v>
      </c>
      <c r="G290" s="8">
        <v>5.5</v>
      </c>
      <c r="H290" s="8">
        <v>3.75</v>
      </c>
      <c r="I290" s="8">
        <v>3.75</v>
      </c>
      <c r="J290" s="8">
        <v>5.75</v>
      </c>
      <c r="K290" s="8">
        <v>4.5</v>
      </c>
      <c r="L290" s="8">
        <v>3</v>
      </c>
      <c r="M290" s="8">
        <v>2.5</v>
      </c>
      <c r="N290" s="8">
        <v>2.5</v>
      </c>
      <c r="O290" s="8">
        <v>3.75</v>
      </c>
      <c r="P290" s="8">
        <v>5.75</v>
      </c>
      <c r="Q290" s="8">
        <v>4.5</v>
      </c>
      <c r="R290" s="47">
        <f t="shared" si="5"/>
        <v>4.0999999999999996</v>
      </c>
    </row>
    <row r="291" spans="1:18" s="17" customFormat="1" ht="15" x14ac:dyDescent="0.25">
      <c r="A291" s="1" t="s">
        <v>505</v>
      </c>
      <c r="B291" s="1" t="s">
        <v>194</v>
      </c>
      <c r="C291" s="1" t="s">
        <v>195</v>
      </c>
      <c r="D291" s="15" t="s">
        <v>65</v>
      </c>
      <c r="E291" s="14">
        <v>4</v>
      </c>
      <c r="F291" s="8">
        <v>3.75</v>
      </c>
      <c r="G291" s="8">
        <v>5</v>
      </c>
      <c r="H291" s="8">
        <v>3.75</v>
      </c>
      <c r="I291" s="8">
        <v>5.75</v>
      </c>
      <c r="J291" s="8">
        <v>3</v>
      </c>
      <c r="K291" s="8">
        <v>5.5</v>
      </c>
      <c r="L291" s="8">
        <v>5.25</v>
      </c>
      <c r="M291" s="8">
        <v>4.75</v>
      </c>
      <c r="N291" s="8">
        <v>4.75</v>
      </c>
      <c r="O291" s="8">
        <v>3.75</v>
      </c>
      <c r="P291" s="8">
        <v>4.75</v>
      </c>
      <c r="Q291" s="8">
        <v>5.25</v>
      </c>
      <c r="R291" s="47">
        <f t="shared" si="5"/>
        <v>4.5999999999999996</v>
      </c>
    </row>
    <row r="292" spans="1:18" s="17" customFormat="1" ht="15" x14ac:dyDescent="0.25">
      <c r="A292" s="1" t="s">
        <v>505</v>
      </c>
      <c r="B292" t="s">
        <v>424</v>
      </c>
      <c r="C292" s="1" t="s">
        <v>186</v>
      </c>
      <c r="D292" s="15" t="s">
        <v>65</v>
      </c>
      <c r="E292" s="14">
        <v>4.75</v>
      </c>
      <c r="F292" s="8">
        <v>3.25</v>
      </c>
      <c r="G292" s="8">
        <v>4</v>
      </c>
      <c r="H292" s="8">
        <v>4</v>
      </c>
      <c r="I292" s="8">
        <v>4.5</v>
      </c>
      <c r="J292" s="8">
        <v>3.25</v>
      </c>
      <c r="K292" s="8">
        <v>3.25</v>
      </c>
      <c r="L292" s="8">
        <v>3.25</v>
      </c>
      <c r="M292" s="8">
        <v>5</v>
      </c>
      <c r="N292" s="8">
        <v>4</v>
      </c>
      <c r="O292" s="8">
        <v>4</v>
      </c>
      <c r="P292" s="8">
        <v>4</v>
      </c>
      <c r="Q292" s="8">
        <v>5.5</v>
      </c>
      <c r="R292" s="47">
        <f t="shared" si="5"/>
        <v>4.0999999999999996</v>
      </c>
    </row>
    <row r="293" spans="1:18" s="17" customFormat="1" ht="15" x14ac:dyDescent="0.25">
      <c r="A293" s="1" t="s">
        <v>505</v>
      </c>
      <c r="B293" s="1" t="s">
        <v>257</v>
      </c>
      <c r="C293" s="1" t="s">
        <v>258</v>
      </c>
      <c r="D293" s="15" t="s">
        <v>65</v>
      </c>
      <c r="E293" s="14">
        <v>4</v>
      </c>
      <c r="F293" s="8">
        <v>3.25</v>
      </c>
      <c r="G293" s="8">
        <v>6</v>
      </c>
      <c r="H293" s="8">
        <v>4</v>
      </c>
      <c r="I293" s="8">
        <v>4.5</v>
      </c>
      <c r="J293" s="8">
        <v>4.75</v>
      </c>
      <c r="K293" s="8">
        <v>5.75</v>
      </c>
      <c r="L293" s="8">
        <v>5.25</v>
      </c>
      <c r="M293" s="8">
        <v>4</v>
      </c>
      <c r="N293" s="8">
        <v>3.5</v>
      </c>
      <c r="O293" s="8">
        <v>4</v>
      </c>
      <c r="P293" s="8">
        <v>5.75</v>
      </c>
      <c r="Q293" s="8">
        <v>5</v>
      </c>
      <c r="R293" s="47">
        <f t="shared" si="5"/>
        <v>4.5999999999999996</v>
      </c>
    </row>
    <row r="294" spans="1:18" s="17" customFormat="1" ht="15" x14ac:dyDescent="0.25">
      <c r="A294" s="1" t="s">
        <v>505</v>
      </c>
      <c r="B294" s="1" t="s">
        <v>263</v>
      </c>
      <c r="C294" s="1" t="s">
        <v>211</v>
      </c>
      <c r="D294" s="15" t="s">
        <v>65</v>
      </c>
      <c r="E294" s="14">
        <v>3.75</v>
      </c>
      <c r="F294" s="8">
        <v>4</v>
      </c>
      <c r="G294" s="8">
        <v>3.75</v>
      </c>
      <c r="H294" s="8">
        <v>3.25</v>
      </c>
      <c r="I294" s="8">
        <v>3.25</v>
      </c>
      <c r="J294" s="8">
        <v>5.5</v>
      </c>
      <c r="K294" s="8">
        <v>3.75</v>
      </c>
      <c r="L294" s="8">
        <v>6</v>
      </c>
      <c r="M294" s="8">
        <v>4</v>
      </c>
      <c r="N294" s="8">
        <v>5</v>
      </c>
      <c r="O294" s="8">
        <v>3.25</v>
      </c>
      <c r="P294" s="8">
        <v>5.5</v>
      </c>
      <c r="Q294" s="8">
        <v>5.5</v>
      </c>
      <c r="R294" s="47">
        <f t="shared" si="5"/>
        <v>4.3</v>
      </c>
    </row>
    <row r="295" spans="1:18" s="17" customFormat="1" ht="15" x14ac:dyDescent="0.25">
      <c r="A295" s="1" t="s">
        <v>505</v>
      </c>
      <c r="B295" t="s">
        <v>444</v>
      </c>
      <c r="C295" s="1" t="s">
        <v>445</v>
      </c>
      <c r="D295" s="15" t="s">
        <v>65</v>
      </c>
      <c r="E295" s="14">
        <v>3.5</v>
      </c>
      <c r="F295" s="8">
        <v>4.25</v>
      </c>
      <c r="G295" s="8">
        <v>5.25</v>
      </c>
      <c r="H295" s="8">
        <v>4.25</v>
      </c>
      <c r="I295" s="8">
        <v>3.75</v>
      </c>
      <c r="J295" s="8">
        <v>3.25</v>
      </c>
      <c r="K295" s="8">
        <v>3.25</v>
      </c>
      <c r="L295" s="8">
        <v>4.5</v>
      </c>
      <c r="M295" s="8">
        <v>4.75</v>
      </c>
      <c r="N295" s="8">
        <v>5.75</v>
      </c>
      <c r="O295" s="8">
        <v>4.25</v>
      </c>
      <c r="P295" s="8">
        <v>4.25</v>
      </c>
      <c r="Q295" s="8">
        <v>5.25</v>
      </c>
      <c r="R295" s="47">
        <f t="shared" si="5"/>
        <v>4.3</v>
      </c>
    </row>
    <row r="296" spans="1:18" s="17" customFormat="1" ht="15" x14ac:dyDescent="0.25">
      <c r="A296" s="1" t="s">
        <v>505</v>
      </c>
      <c r="B296" s="1" t="s">
        <v>312</v>
      </c>
      <c r="C296" s="1" t="s">
        <v>313</v>
      </c>
      <c r="D296" s="15" t="s">
        <v>65</v>
      </c>
      <c r="E296" s="14">
        <v>4.5</v>
      </c>
      <c r="F296" s="8">
        <v>4.5</v>
      </c>
      <c r="G296" s="8">
        <v>3.25</v>
      </c>
      <c r="H296" s="8">
        <v>4</v>
      </c>
      <c r="I296" s="8">
        <v>3.5</v>
      </c>
      <c r="J296" s="8">
        <v>5.75</v>
      </c>
      <c r="K296" s="8">
        <v>5.75</v>
      </c>
      <c r="L296" s="8">
        <v>4.75</v>
      </c>
      <c r="M296" s="8">
        <v>5.25</v>
      </c>
      <c r="N296" s="8">
        <v>4.5</v>
      </c>
      <c r="O296" s="8">
        <v>4</v>
      </c>
      <c r="P296" s="8">
        <v>4</v>
      </c>
      <c r="Q296" s="8">
        <v>6</v>
      </c>
      <c r="R296" s="47">
        <f t="shared" si="5"/>
        <v>4.5999999999999996</v>
      </c>
    </row>
    <row r="297" spans="1:18" s="17" customFormat="1" ht="15" x14ac:dyDescent="0.25">
      <c r="A297" s="17" t="s">
        <v>505</v>
      </c>
      <c r="B297" s="18" t="s">
        <v>102</v>
      </c>
      <c r="C297" s="18" t="s">
        <v>103</v>
      </c>
      <c r="D297" s="48" t="s">
        <v>64</v>
      </c>
      <c r="E297" s="21">
        <v>6</v>
      </c>
      <c r="F297" s="12">
        <v>3</v>
      </c>
      <c r="G297" s="12">
        <v>5</v>
      </c>
      <c r="H297" s="12">
        <v>4.25</v>
      </c>
      <c r="I297" s="12">
        <v>3.5</v>
      </c>
      <c r="J297" s="12">
        <v>5.5</v>
      </c>
      <c r="K297" s="12">
        <v>3.75</v>
      </c>
      <c r="L297" s="12">
        <v>3.5</v>
      </c>
      <c r="M297" s="12">
        <v>4.75</v>
      </c>
      <c r="N297" s="12">
        <v>5.5</v>
      </c>
      <c r="O297" s="12">
        <v>4.25</v>
      </c>
      <c r="P297" s="12">
        <v>5</v>
      </c>
      <c r="Q297" s="12">
        <v>4</v>
      </c>
      <c r="R297" s="46">
        <f t="shared" si="5"/>
        <v>4.5</v>
      </c>
    </row>
    <row r="298" spans="1:18" s="17" customFormat="1" ht="15" x14ac:dyDescent="0.25">
      <c r="A298" s="17" t="s">
        <v>505</v>
      </c>
      <c r="B298" s="18" t="s">
        <v>231</v>
      </c>
      <c r="C298" s="18" t="s">
        <v>184</v>
      </c>
      <c r="D298" s="48" t="s">
        <v>64</v>
      </c>
      <c r="E298" s="21">
        <v>5.75</v>
      </c>
      <c r="F298" s="12">
        <v>6</v>
      </c>
      <c r="G298" s="12">
        <v>3.5</v>
      </c>
      <c r="H298" s="12">
        <v>6</v>
      </c>
      <c r="I298" s="12">
        <v>4.75</v>
      </c>
      <c r="J298" s="12">
        <v>3.25</v>
      </c>
      <c r="K298" s="12">
        <v>5.25</v>
      </c>
      <c r="L298" s="12">
        <v>3.25</v>
      </c>
      <c r="M298" s="12">
        <v>4</v>
      </c>
      <c r="N298" s="12">
        <v>5</v>
      </c>
      <c r="O298" s="12">
        <v>6</v>
      </c>
      <c r="P298" s="12">
        <v>4.25</v>
      </c>
      <c r="Q298" s="12">
        <v>4.25</v>
      </c>
      <c r="R298" s="46">
        <f t="shared" si="5"/>
        <v>4.7</v>
      </c>
    </row>
    <row r="299" spans="1:18" s="17" customFormat="1" ht="15" x14ac:dyDescent="0.25">
      <c r="A299" s="17" t="s">
        <v>505</v>
      </c>
      <c r="B299" s="18" t="s">
        <v>273</v>
      </c>
      <c r="C299" s="18" t="s">
        <v>274</v>
      </c>
      <c r="D299" s="48" t="s">
        <v>64</v>
      </c>
      <c r="E299" s="21">
        <v>3.25</v>
      </c>
      <c r="F299" s="12">
        <v>5</v>
      </c>
      <c r="G299" s="12">
        <v>4.25</v>
      </c>
      <c r="H299" s="12">
        <v>4.25</v>
      </c>
      <c r="I299" s="12">
        <v>3.75</v>
      </c>
      <c r="J299" s="12">
        <v>3.75</v>
      </c>
      <c r="K299" s="12">
        <v>4.25</v>
      </c>
      <c r="L299" s="12">
        <v>3.5</v>
      </c>
      <c r="M299" s="12">
        <v>4</v>
      </c>
      <c r="N299" s="12">
        <v>5.5</v>
      </c>
      <c r="O299" s="12">
        <v>4.25</v>
      </c>
      <c r="P299" s="12">
        <v>5.25</v>
      </c>
      <c r="Q299" s="12">
        <v>5.75</v>
      </c>
      <c r="R299" s="46">
        <f t="shared" si="5"/>
        <v>4.4000000000000004</v>
      </c>
    </row>
    <row r="300" spans="1:18" s="17" customFormat="1" ht="15" x14ac:dyDescent="0.25">
      <c r="A300" s="17" t="s">
        <v>505</v>
      </c>
      <c r="B300" s="18" t="s">
        <v>279</v>
      </c>
      <c r="C300" s="18" t="s">
        <v>188</v>
      </c>
      <c r="D300" s="48" t="s">
        <v>64</v>
      </c>
      <c r="E300" s="21">
        <v>4.25</v>
      </c>
      <c r="F300" s="12">
        <v>5.25</v>
      </c>
      <c r="G300" s="12">
        <v>2</v>
      </c>
      <c r="H300" s="12">
        <v>4.75</v>
      </c>
      <c r="I300" s="12">
        <v>5.75</v>
      </c>
      <c r="J300" s="12">
        <v>3.5</v>
      </c>
      <c r="K300" s="12">
        <v>5</v>
      </c>
      <c r="L300" s="12">
        <v>5.5</v>
      </c>
      <c r="M300" s="12">
        <v>3.25</v>
      </c>
      <c r="N300" s="12">
        <v>4.25</v>
      </c>
      <c r="O300" s="12">
        <v>4.75</v>
      </c>
      <c r="P300" s="12">
        <v>4.25</v>
      </c>
      <c r="Q300" s="12">
        <v>4.25</v>
      </c>
      <c r="R300" s="46">
        <f t="shared" si="5"/>
        <v>4.4000000000000004</v>
      </c>
    </row>
    <row r="301" spans="1:18" s="17" customFormat="1" ht="15" x14ac:dyDescent="0.25">
      <c r="A301" s="17" t="s">
        <v>505</v>
      </c>
      <c r="B301" s="18" t="s">
        <v>335</v>
      </c>
      <c r="C301" s="18" t="s">
        <v>336</v>
      </c>
      <c r="D301" s="48" t="s">
        <v>64</v>
      </c>
      <c r="E301" s="21">
        <v>3.5</v>
      </c>
      <c r="F301" s="12">
        <v>4</v>
      </c>
      <c r="G301" s="12">
        <v>4.5</v>
      </c>
      <c r="H301" s="12">
        <v>5.75</v>
      </c>
      <c r="I301" s="12">
        <v>5.25</v>
      </c>
      <c r="J301" s="12">
        <v>5.5</v>
      </c>
      <c r="K301" s="12">
        <v>6</v>
      </c>
      <c r="L301" s="12">
        <v>4.25</v>
      </c>
      <c r="M301" s="12">
        <v>5.5</v>
      </c>
      <c r="N301" s="12">
        <v>5.5</v>
      </c>
      <c r="O301" s="12">
        <v>5.75</v>
      </c>
      <c r="P301" s="12">
        <v>4.25</v>
      </c>
      <c r="Q301" s="12">
        <v>5.25</v>
      </c>
      <c r="R301" s="46">
        <f t="shared" si="5"/>
        <v>5</v>
      </c>
    </row>
    <row r="302" spans="1:18" s="17" customFormat="1" ht="15" x14ac:dyDescent="0.25">
      <c r="A302" s="1" t="s">
        <v>506</v>
      </c>
      <c r="B302" t="s">
        <v>358</v>
      </c>
      <c r="C302" s="1" t="s">
        <v>359</v>
      </c>
      <c r="D302" s="15" t="s">
        <v>65</v>
      </c>
      <c r="E302" s="14">
        <v>3.75</v>
      </c>
      <c r="F302" s="8">
        <v>4</v>
      </c>
      <c r="G302" s="8">
        <v>4.75</v>
      </c>
      <c r="H302" s="8">
        <v>4.75</v>
      </c>
      <c r="I302" s="8">
        <v>4.75</v>
      </c>
      <c r="J302" s="8">
        <v>3.25</v>
      </c>
      <c r="K302" s="8">
        <v>2</v>
      </c>
      <c r="L302" s="8">
        <v>3.75</v>
      </c>
      <c r="M302" s="8">
        <v>3.25</v>
      </c>
      <c r="N302" s="8">
        <v>5</v>
      </c>
      <c r="O302" s="8">
        <v>4.75</v>
      </c>
      <c r="P302" s="8">
        <v>4.75</v>
      </c>
      <c r="Q302" s="8">
        <v>5.75</v>
      </c>
      <c r="R302" s="47">
        <f t="shared" si="5"/>
        <v>4.2</v>
      </c>
    </row>
    <row r="303" spans="1:18" s="17" customFormat="1" ht="15" x14ac:dyDescent="0.25">
      <c r="A303" s="1" t="s">
        <v>506</v>
      </c>
      <c r="B303" s="1" t="s">
        <v>95</v>
      </c>
      <c r="C303" s="1" t="s">
        <v>96</v>
      </c>
      <c r="D303" s="15" t="s">
        <v>65</v>
      </c>
      <c r="E303" s="14">
        <v>5</v>
      </c>
      <c r="F303" s="8">
        <v>4.5</v>
      </c>
      <c r="G303" s="8">
        <v>5.25</v>
      </c>
      <c r="H303" s="8">
        <v>4</v>
      </c>
      <c r="I303" s="8">
        <v>5.5</v>
      </c>
      <c r="J303" s="8">
        <v>4.75</v>
      </c>
      <c r="K303" s="8">
        <v>4.25</v>
      </c>
      <c r="L303" s="8">
        <v>5.25</v>
      </c>
      <c r="M303" s="8">
        <v>3.75</v>
      </c>
      <c r="N303" s="8">
        <v>4.5</v>
      </c>
      <c r="O303" s="8">
        <v>4</v>
      </c>
      <c r="P303" s="8">
        <v>5</v>
      </c>
      <c r="Q303" s="8">
        <v>5.75</v>
      </c>
      <c r="R303" s="47">
        <f t="shared" si="5"/>
        <v>4.7</v>
      </c>
    </row>
    <row r="304" spans="1:18" s="17" customFormat="1" ht="15" x14ac:dyDescent="0.25">
      <c r="A304" s="1" t="s">
        <v>506</v>
      </c>
      <c r="B304" t="s">
        <v>384</v>
      </c>
      <c r="C304" s="1" t="s">
        <v>156</v>
      </c>
      <c r="D304" s="15" t="s">
        <v>65</v>
      </c>
      <c r="E304" s="14">
        <v>5.5</v>
      </c>
      <c r="F304" s="8">
        <v>4</v>
      </c>
      <c r="G304" s="8">
        <v>5.25</v>
      </c>
      <c r="H304" s="8">
        <v>4.75</v>
      </c>
      <c r="I304" s="8">
        <v>3.5</v>
      </c>
      <c r="J304" s="8">
        <v>5</v>
      </c>
      <c r="K304" s="8">
        <v>3.75</v>
      </c>
      <c r="L304" s="8">
        <v>4.75</v>
      </c>
      <c r="M304" s="8">
        <v>3.75</v>
      </c>
      <c r="N304" s="8">
        <v>6</v>
      </c>
      <c r="O304" s="8">
        <v>4.75</v>
      </c>
      <c r="P304" s="8">
        <v>4</v>
      </c>
      <c r="Q304" s="8">
        <v>4</v>
      </c>
      <c r="R304" s="47">
        <f t="shared" si="5"/>
        <v>4.5</v>
      </c>
    </row>
    <row r="305" spans="1:18" s="17" customFormat="1" ht="15" x14ac:dyDescent="0.25">
      <c r="A305" s="1" t="s">
        <v>506</v>
      </c>
      <c r="B305" s="1" t="s">
        <v>47</v>
      </c>
      <c r="C305" s="1" t="s">
        <v>22</v>
      </c>
      <c r="D305" s="15" t="s">
        <v>65</v>
      </c>
      <c r="E305" s="14">
        <v>5</v>
      </c>
      <c r="F305" s="8">
        <v>5.25</v>
      </c>
      <c r="G305" s="8">
        <v>5.75</v>
      </c>
      <c r="H305" s="8">
        <v>5.75</v>
      </c>
      <c r="I305" s="8">
        <v>4.5</v>
      </c>
      <c r="J305" s="8">
        <v>3.25</v>
      </c>
      <c r="K305" s="8">
        <v>2.75</v>
      </c>
      <c r="L305" s="8">
        <v>3.25</v>
      </c>
      <c r="M305" s="8">
        <v>3.25</v>
      </c>
      <c r="N305" s="8">
        <v>6</v>
      </c>
      <c r="O305" s="8">
        <v>4.25</v>
      </c>
      <c r="P305" s="8">
        <v>3.5</v>
      </c>
      <c r="Q305" s="8">
        <v>5.25</v>
      </c>
      <c r="R305" s="47">
        <f t="shared" si="5"/>
        <v>4.4000000000000004</v>
      </c>
    </row>
    <row r="306" spans="1:18" s="17" customFormat="1" ht="15" x14ac:dyDescent="0.25">
      <c r="A306" s="1" t="s">
        <v>506</v>
      </c>
      <c r="B306" s="1" t="s">
        <v>167</v>
      </c>
      <c r="C306" s="1" t="s">
        <v>168</v>
      </c>
      <c r="D306" s="15" t="s">
        <v>65</v>
      </c>
      <c r="E306" s="14">
        <v>6</v>
      </c>
      <c r="F306" s="8">
        <v>5.25</v>
      </c>
      <c r="G306" s="8">
        <v>5</v>
      </c>
      <c r="H306" s="8">
        <v>4</v>
      </c>
      <c r="I306" s="8">
        <v>3.25</v>
      </c>
      <c r="J306" s="8">
        <v>3.25</v>
      </c>
      <c r="K306" s="8">
        <v>2</v>
      </c>
      <c r="L306" s="8">
        <v>5.5</v>
      </c>
      <c r="M306" s="8">
        <v>5.5</v>
      </c>
      <c r="N306" s="8">
        <v>3.75</v>
      </c>
      <c r="O306" s="8">
        <v>4</v>
      </c>
      <c r="P306" s="8">
        <v>4.25</v>
      </c>
      <c r="Q306" s="8">
        <v>2</v>
      </c>
      <c r="R306" s="47">
        <f t="shared" si="5"/>
        <v>4.0999999999999996</v>
      </c>
    </row>
    <row r="307" spans="1:18" s="17" customFormat="1" ht="15" x14ac:dyDescent="0.25">
      <c r="A307" s="1" t="s">
        <v>506</v>
      </c>
      <c r="B307" t="s">
        <v>401</v>
      </c>
      <c r="C307" s="1" t="s">
        <v>168</v>
      </c>
      <c r="D307" s="15" t="s">
        <v>65</v>
      </c>
      <c r="E307" s="14">
        <v>5.25</v>
      </c>
      <c r="F307" s="8">
        <v>3.75</v>
      </c>
      <c r="G307" s="8">
        <v>2.75</v>
      </c>
      <c r="H307" s="8">
        <v>4</v>
      </c>
      <c r="I307" s="8">
        <v>3.25</v>
      </c>
      <c r="J307" s="8">
        <v>4</v>
      </c>
      <c r="K307" s="8">
        <v>4.75</v>
      </c>
      <c r="L307" s="8">
        <v>4.75</v>
      </c>
      <c r="M307" s="8">
        <v>5.25</v>
      </c>
      <c r="N307" s="8">
        <v>3.75</v>
      </c>
      <c r="O307" s="8">
        <v>4</v>
      </c>
      <c r="P307" s="8">
        <v>5.25</v>
      </c>
      <c r="Q307" s="8">
        <v>5.5</v>
      </c>
      <c r="R307" s="47">
        <f t="shared" si="5"/>
        <v>4.3</v>
      </c>
    </row>
    <row r="308" spans="1:18" s="17" customFormat="1" ht="15" x14ac:dyDescent="0.25">
      <c r="A308" s="1" t="s">
        <v>506</v>
      </c>
      <c r="B308" t="s">
        <v>263</v>
      </c>
      <c r="C308" s="1" t="s">
        <v>11</v>
      </c>
      <c r="D308" s="15" t="s">
        <v>65</v>
      </c>
      <c r="E308" s="14">
        <v>5</v>
      </c>
      <c r="F308" s="8">
        <v>3.25</v>
      </c>
      <c r="G308" s="8">
        <v>5.75</v>
      </c>
      <c r="H308" s="8">
        <v>5.75</v>
      </c>
      <c r="I308" s="8">
        <v>3.25</v>
      </c>
      <c r="J308" s="8">
        <v>3.25</v>
      </c>
      <c r="K308" s="8">
        <v>4.5</v>
      </c>
      <c r="L308" s="8">
        <v>4.75</v>
      </c>
      <c r="M308" s="8">
        <v>5.25</v>
      </c>
      <c r="N308" s="8">
        <v>5.25</v>
      </c>
      <c r="O308" s="8">
        <v>5.75</v>
      </c>
      <c r="P308" s="8">
        <v>5.5</v>
      </c>
      <c r="Q308" s="8">
        <v>4.25</v>
      </c>
      <c r="R308" s="47">
        <f t="shared" si="5"/>
        <v>4.7</v>
      </c>
    </row>
    <row r="309" spans="1:18" s="17" customFormat="1" ht="15" x14ac:dyDescent="0.25">
      <c r="A309" s="1" t="s">
        <v>506</v>
      </c>
      <c r="B309" s="1" t="s">
        <v>269</v>
      </c>
      <c r="C309" s="1" t="s">
        <v>87</v>
      </c>
      <c r="D309" s="15" t="s">
        <v>65</v>
      </c>
      <c r="E309" s="14">
        <v>4.5</v>
      </c>
      <c r="F309" s="8">
        <v>3.75</v>
      </c>
      <c r="G309" s="8">
        <v>2.5</v>
      </c>
      <c r="H309" s="8">
        <v>3.75</v>
      </c>
      <c r="I309" s="8">
        <v>3.75</v>
      </c>
      <c r="J309" s="8">
        <v>3</v>
      </c>
      <c r="K309" s="8">
        <v>3.25</v>
      </c>
      <c r="L309" s="8">
        <v>4</v>
      </c>
      <c r="M309" s="8">
        <v>4.5</v>
      </c>
      <c r="N309" s="8">
        <v>4.5</v>
      </c>
      <c r="O309" s="8">
        <v>3.75</v>
      </c>
      <c r="P309" s="8">
        <v>5.75</v>
      </c>
      <c r="Q309" s="8">
        <v>4.75</v>
      </c>
      <c r="R309" s="47">
        <f t="shared" si="5"/>
        <v>4</v>
      </c>
    </row>
    <row r="310" spans="1:18" s="17" customFormat="1" ht="15" x14ac:dyDescent="0.25">
      <c r="A310" s="1" t="s">
        <v>506</v>
      </c>
      <c r="B310" s="1" t="s">
        <v>295</v>
      </c>
      <c r="C310" s="1" t="s">
        <v>296</v>
      </c>
      <c r="D310" s="15" t="s">
        <v>65</v>
      </c>
      <c r="E310" s="14">
        <v>5</v>
      </c>
      <c r="F310" s="8">
        <v>4.25</v>
      </c>
      <c r="G310" s="8">
        <v>5.75</v>
      </c>
      <c r="H310" s="8">
        <v>4</v>
      </c>
      <c r="I310" s="8">
        <v>3.75</v>
      </c>
      <c r="J310" s="8">
        <v>5.25</v>
      </c>
      <c r="K310" s="8">
        <v>4.5</v>
      </c>
      <c r="L310" s="8">
        <v>3.25</v>
      </c>
      <c r="M310" s="8">
        <v>4.25</v>
      </c>
      <c r="N310" s="8">
        <v>3.75</v>
      </c>
      <c r="O310" s="8">
        <v>4</v>
      </c>
      <c r="P310" s="8">
        <v>5.5</v>
      </c>
      <c r="Q310" s="8">
        <v>4.75</v>
      </c>
      <c r="R310" s="47">
        <f t="shared" si="5"/>
        <v>4.5</v>
      </c>
    </row>
    <row r="311" spans="1:18" s="17" customFormat="1" ht="15" x14ac:dyDescent="0.25">
      <c r="A311" s="1" t="s">
        <v>506</v>
      </c>
      <c r="B311" t="s">
        <v>446</v>
      </c>
      <c r="C311" s="1" t="s">
        <v>31</v>
      </c>
      <c r="D311" s="15" t="s">
        <v>65</v>
      </c>
      <c r="E311" s="14">
        <v>6</v>
      </c>
      <c r="F311" s="8">
        <v>4.25</v>
      </c>
      <c r="G311" s="8">
        <v>5.25</v>
      </c>
      <c r="H311" s="8">
        <v>4.25</v>
      </c>
      <c r="I311" s="8">
        <v>3.25</v>
      </c>
      <c r="J311" s="8">
        <v>5.75</v>
      </c>
      <c r="K311" s="8">
        <v>4</v>
      </c>
      <c r="L311" s="8">
        <v>4</v>
      </c>
      <c r="M311" s="8">
        <v>4</v>
      </c>
      <c r="N311" s="8">
        <v>4</v>
      </c>
      <c r="O311" s="8">
        <v>4.25</v>
      </c>
      <c r="P311" s="8">
        <v>5</v>
      </c>
      <c r="Q311" s="8">
        <v>4.5</v>
      </c>
      <c r="R311" s="47">
        <f t="shared" si="5"/>
        <v>4.5</v>
      </c>
    </row>
    <row r="312" spans="1:18" s="17" customFormat="1" ht="15" x14ac:dyDescent="0.25">
      <c r="A312" s="17" t="s">
        <v>506</v>
      </c>
      <c r="B312" s="18" t="s">
        <v>36</v>
      </c>
      <c r="C312" s="18" t="s">
        <v>508</v>
      </c>
      <c r="D312" s="48" t="s">
        <v>64</v>
      </c>
      <c r="E312" s="21">
        <v>6</v>
      </c>
      <c r="F312" s="12">
        <v>4.75</v>
      </c>
      <c r="G312" s="12">
        <v>3.75</v>
      </c>
      <c r="H312" s="12">
        <v>5.75</v>
      </c>
      <c r="I312" s="12">
        <v>4.5</v>
      </c>
      <c r="J312" s="12">
        <v>3.25</v>
      </c>
      <c r="K312" s="12">
        <v>5.75</v>
      </c>
      <c r="L312" s="12">
        <v>3</v>
      </c>
      <c r="M312" s="12">
        <v>4.5</v>
      </c>
      <c r="N312" s="12">
        <v>2.5</v>
      </c>
      <c r="O312" s="12">
        <v>2.75</v>
      </c>
      <c r="P312" s="12">
        <v>5.25</v>
      </c>
      <c r="Q312" s="12">
        <v>3.25</v>
      </c>
      <c r="R312" s="46">
        <f t="shared" si="5"/>
        <v>4.2</v>
      </c>
    </row>
    <row r="313" spans="1:18" s="17" customFormat="1" ht="15" x14ac:dyDescent="0.25">
      <c r="A313" s="17" t="s">
        <v>506</v>
      </c>
      <c r="B313" s="18" t="s">
        <v>79</v>
      </c>
      <c r="C313" s="18" t="s">
        <v>472</v>
      </c>
      <c r="D313" s="48" t="s">
        <v>64</v>
      </c>
      <c r="E313" s="21">
        <v>3.5</v>
      </c>
      <c r="F313" s="12">
        <v>5</v>
      </c>
      <c r="G313" s="12">
        <v>2.5</v>
      </c>
      <c r="H313" s="12">
        <v>4.25</v>
      </c>
      <c r="I313" s="12">
        <v>5</v>
      </c>
      <c r="J313" s="12">
        <v>3.25</v>
      </c>
      <c r="K313" s="12">
        <v>5.25</v>
      </c>
      <c r="L313" s="12">
        <v>4.25</v>
      </c>
      <c r="M313" s="12">
        <v>3.5</v>
      </c>
      <c r="N313" s="12">
        <v>4.75</v>
      </c>
      <c r="O313" s="12">
        <v>4.25</v>
      </c>
      <c r="P313" s="12">
        <v>5.75</v>
      </c>
      <c r="Q313" s="12">
        <v>4.75</v>
      </c>
      <c r="R313" s="46">
        <f t="shared" si="5"/>
        <v>4.3</v>
      </c>
    </row>
    <row r="314" spans="1:18" s="17" customFormat="1" ht="15" x14ac:dyDescent="0.25">
      <c r="A314" s="17" t="s">
        <v>506</v>
      </c>
      <c r="B314" s="18" t="s">
        <v>93</v>
      </c>
      <c r="C314" s="18" t="s">
        <v>477</v>
      </c>
      <c r="D314" s="48" t="s">
        <v>64</v>
      </c>
      <c r="E314" s="21">
        <v>3.5</v>
      </c>
      <c r="F314" s="12">
        <v>5.5</v>
      </c>
      <c r="G314" s="12">
        <v>2.75</v>
      </c>
      <c r="H314" s="12">
        <v>3</v>
      </c>
      <c r="I314" s="12">
        <v>4.75</v>
      </c>
      <c r="J314" s="12">
        <v>5</v>
      </c>
      <c r="K314" s="12">
        <v>5.75</v>
      </c>
      <c r="L314" s="12">
        <v>4.75</v>
      </c>
      <c r="M314" s="12">
        <v>4.25</v>
      </c>
      <c r="N314" s="12">
        <v>4</v>
      </c>
      <c r="O314" s="12">
        <v>3</v>
      </c>
      <c r="P314" s="12">
        <v>5.75</v>
      </c>
      <c r="Q314" s="12">
        <v>4.75</v>
      </c>
      <c r="R314" s="46">
        <f t="shared" si="5"/>
        <v>4.4000000000000004</v>
      </c>
    </row>
    <row r="315" spans="1:18" s="17" customFormat="1" ht="15" x14ac:dyDescent="0.25">
      <c r="A315" s="17" t="s">
        <v>506</v>
      </c>
      <c r="B315" s="18" t="s">
        <v>123</v>
      </c>
      <c r="C315" s="18" t="s">
        <v>124</v>
      </c>
      <c r="D315" s="48" t="s">
        <v>64</v>
      </c>
      <c r="E315" s="21">
        <v>4.25</v>
      </c>
      <c r="F315" s="12">
        <v>3.25</v>
      </c>
      <c r="G315" s="12">
        <v>2</v>
      </c>
      <c r="H315" s="12">
        <v>5</v>
      </c>
      <c r="I315" s="12">
        <v>4.75</v>
      </c>
      <c r="J315" s="12">
        <v>3</v>
      </c>
      <c r="K315" s="12">
        <v>4</v>
      </c>
      <c r="L315" s="12">
        <v>4</v>
      </c>
      <c r="M315" s="12">
        <v>4.75</v>
      </c>
      <c r="N315" s="12">
        <v>4.75</v>
      </c>
      <c r="O315" s="12">
        <v>5</v>
      </c>
      <c r="P315" s="12">
        <v>5.75</v>
      </c>
      <c r="Q315" s="12">
        <v>4.75</v>
      </c>
      <c r="R315" s="46">
        <f t="shared" si="5"/>
        <v>4.3</v>
      </c>
    </row>
    <row r="316" spans="1:18" s="17" customFormat="1" ht="15" x14ac:dyDescent="0.25">
      <c r="A316" s="17" t="s">
        <v>506</v>
      </c>
      <c r="B316" s="18" t="s">
        <v>53</v>
      </c>
      <c r="C316" s="18" t="s">
        <v>26</v>
      </c>
      <c r="D316" s="48" t="s">
        <v>64</v>
      </c>
      <c r="E316" s="21">
        <v>3.25</v>
      </c>
      <c r="F316" s="12">
        <v>2.75</v>
      </c>
      <c r="G316" s="12">
        <v>2.75</v>
      </c>
      <c r="H316" s="12">
        <v>3.25</v>
      </c>
      <c r="I316" s="12">
        <v>5.5</v>
      </c>
      <c r="J316" s="12">
        <v>3.75</v>
      </c>
      <c r="K316" s="12">
        <v>4.5</v>
      </c>
      <c r="L316" s="12">
        <v>3.25</v>
      </c>
      <c r="M316" s="12">
        <v>3.25</v>
      </c>
      <c r="N316" s="12">
        <v>3</v>
      </c>
      <c r="O316" s="12">
        <v>5.25</v>
      </c>
      <c r="P316" s="12">
        <v>6</v>
      </c>
      <c r="Q316" s="12">
        <v>4.75</v>
      </c>
      <c r="R316" s="46">
        <f t="shared" si="5"/>
        <v>3.9</v>
      </c>
    </row>
    <row r="317" spans="1:18" s="17" customFormat="1" ht="15" x14ac:dyDescent="0.25">
      <c r="A317" s="17" t="s">
        <v>506</v>
      </c>
      <c r="B317" s="18" t="s">
        <v>196</v>
      </c>
      <c r="C317" s="18" t="s">
        <v>197</v>
      </c>
      <c r="D317" s="48" t="s">
        <v>64</v>
      </c>
      <c r="E317" s="21">
        <v>3</v>
      </c>
      <c r="F317" s="12">
        <v>4.75</v>
      </c>
      <c r="G317" s="12">
        <v>3.75</v>
      </c>
      <c r="H317" s="12">
        <v>5.25</v>
      </c>
      <c r="I317" s="12">
        <v>4.75</v>
      </c>
      <c r="J317" s="12">
        <v>3.75</v>
      </c>
      <c r="K317" s="12">
        <v>3.75</v>
      </c>
      <c r="L317" s="12">
        <v>3.5</v>
      </c>
      <c r="M317" s="12">
        <v>6</v>
      </c>
      <c r="N317" s="12">
        <v>5</v>
      </c>
      <c r="O317" s="12">
        <v>5.25</v>
      </c>
      <c r="P317" s="12">
        <v>4.25</v>
      </c>
      <c r="Q317" s="12">
        <v>5.75</v>
      </c>
      <c r="R317" s="46">
        <f t="shared" si="5"/>
        <v>4.5</v>
      </c>
    </row>
    <row r="318" spans="1:18" s="17" customFormat="1" ht="15" x14ac:dyDescent="0.25">
      <c r="A318" s="17" t="s">
        <v>506</v>
      </c>
      <c r="B318" s="18" t="s">
        <v>205</v>
      </c>
      <c r="C318" s="18" t="s">
        <v>23</v>
      </c>
      <c r="D318" s="48" t="s">
        <v>64</v>
      </c>
      <c r="E318" s="21">
        <v>5.25</v>
      </c>
      <c r="F318" s="12">
        <v>4</v>
      </c>
      <c r="G318" s="12">
        <v>3.75</v>
      </c>
      <c r="H318" s="12">
        <v>3</v>
      </c>
      <c r="I318" s="12">
        <v>5.5</v>
      </c>
      <c r="J318" s="12">
        <v>5.75</v>
      </c>
      <c r="K318" s="12">
        <v>5.75</v>
      </c>
      <c r="L318" s="12">
        <v>4.75</v>
      </c>
      <c r="M318" s="12">
        <v>3.25</v>
      </c>
      <c r="N318" s="12">
        <v>4.75</v>
      </c>
      <c r="O318" s="12">
        <v>3</v>
      </c>
      <c r="P318" s="12">
        <v>5.75</v>
      </c>
      <c r="Q318" s="12">
        <v>5</v>
      </c>
      <c r="R318" s="46">
        <f t="shared" si="5"/>
        <v>4.5999999999999996</v>
      </c>
    </row>
    <row r="319" spans="1:18" s="17" customFormat="1" ht="15" x14ac:dyDescent="0.25">
      <c r="A319" s="17" t="s">
        <v>506</v>
      </c>
      <c r="B319" s="18" t="s">
        <v>235</v>
      </c>
      <c r="C319" s="18" t="s">
        <v>236</v>
      </c>
      <c r="D319" s="48" t="s">
        <v>64</v>
      </c>
      <c r="E319" s="21">
        <v>5.75</v>
      </c>
      <c r="F319" s="12">
        <v>6</v>
      </c>
      <c r="G319" s="12">
        <v>3.75</v>
      </c>
      <c r="H319" s="12">
        <v>3</v>
      </c>
      <c r="I319" s="12">
        <v>4</v>
      </c>
      <c r="J319" s="12">
        <v>4.5</v>
      </c>
      <c r="K319" s="12">
        <v>4.25</v>
      </c>
      <c r="L319" s="12">
        <v>3.5</v>
      </c>
      <c r="M319" s="12">
        <v>5.5</v>
      </c>
      <c r="N319" s="12">
        <v>5.25</v>
      </c>
      <c r="O319" s="12">
        <v>3</v>
      </c>
      <c r="P319" s="12">
        <v>4.25</v>
      </c>
      <c r="Q319" s="12">
        <v>4.5</v>
      </c>
      <c r="R319" s="46">
        <f t="shared" si="5"/>
        <v>4.4000000000000004</v>
      </c>
    </row>
    <row r="320" spans="1:18" s="17" customFormat="1" ht="15" x14ac:dyDescent="0.25">
      <c r="A320" s="17" t="s">
        <v>506</v>
      </c>
      <c r="B320" s="18" t="s">
        <v>285</v>
      </c>
      <c r="C320" s="18" t="s">
        <v>286</v>
      </c>
      <c r="D320" s="48" t="s">
        <v>64</v>
      </c>
      <c r="E320" s="21">
        <v>3.75</v>
      </c>
      <c r="F320" s="12">
        <v>5.75</v>
      </c>
      <c r="G320" s="12">
        <v>4.25</v>
      </c>
      <c r="H320" s="12">
        <v>5.5</v>
      </c>
      <c r="I320" s="12">
        <v>5.25</v>
      </c>
      <c r="J320" s="12">
        <v>4.75</v>
      </c>
      <c r="K320" s="12">
        <v>3.5</v>
      </c>
      <c r="L320" s="12">
        <v>4.25</v>
      </c>
      <c r="M320" s="12">
        <v>4</v>
      </c>
      <c r="N320" s="12">
        <v>4.75</v>
      </c>
      <c r="O320" s="12">
        <v>5.5</v>
      </c>
      <c r="P320" s="12">
        <v>4.75</v>
      </c>
      <c r="Q320" s="12">
        <v>4</v>
      </c>
      <c r="R320" s="46">
        <f t="shared" si="5"/>
        <v>4.5999999999999996</v>
      </c>
    </row>
    <row r="321" spans="4:18" s="17" customFormat="1" x14ac:dyDescent="0.2">
      <c r="D321" s="19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11"/>
    </row>
    <row r="322" spans="4:18" s="17" customFormat="1" x14ac:dyDescent="0.2">
      <c r="D322" s="19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11"/>
    </row>
    <row r="323" spans="4:18" s="17" customFormat="1" x14ac:dyDescent="0.2">
      <c r="D323" s="19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11"/>
    </row>
    <row r="324" spans="4:18" s="17" customFormat="1" x14ac:dyDescent="0.2">
      <c r="D324" s="19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11"/>
    </row>
    <row r="325" spans="4:18" s="17" customFormat="1" x14ac:dyDescent="0.2">
      <c r="D325" s="19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11"/>
    </row>
    <row r="326" spans="4:18" s="17" customFormat="1" x14ac:dyDescent="0.2">
      <c r="D326" s="19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11"/>
    </row>
    <row r="327" spans="4:18" s="17" customFormat="1" x14ac:dyDescent="0.2">
      <c r="D327" s="19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11"/>
    </row>
    <row r="328" spans="4:18" s="17" customFormat="1" x14ac:dyDescent="0.2">
      <c r="D328" s="19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11"/>
    </row>
    <row r="329" spans="4:18" s="17" customFormat="1" x14ac:dyDescent="0.2">
      <c r="D329" s="19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11"/>
    </row>
    <row r="330" spans="4:18" s="17" customFormat="1" x14ac:dyDescent="0.2">
      <c r="D330" s="19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11"/>
    </row>
    <row r="331" spans="4:18" s="17" customFormat="1" x14ac:dyDescent="0.2">
      <c r="D331" s="19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11"/>
    </row>
    <row r="332" spans="4:18" s="17" customFormat="1" x14ac:dyDescent="0.2">
      <c r="D332" s="19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11"/>
    </row>
    <row r="333" spans="4:18" s="17" customFormat="1" x14ac:dyDescent="0.2">
      <c r="D333" s="19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11"/>
    </row>
    <row r="334" spans="4:18" s="17" customFormat="1" x14ac:dyDescent="0.2">
      <c r="D334" s="19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11"/>
    </row>
    <row r="335" spans="4:18" s="17" customFormat="1" x14ac:dyDescent="0.2">
      <c r="D335" s="19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11"/>
    </row>
    <row r="336" spans="4:18" s="17" customFormat="1" x14ac:dyDescent="0.2">
      <c r="D336" s="19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11"/>
    </row>
    <row r="337" spans="4:18" s="17" customFormat="1" x14ac:dyDescent="0.2">
      <c r="D337" s="19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11"/>
    </row>
    <row r="338" spans="4:18" s="17" customFormat="1" x14ac:dyDescent="0.2">
      <c r="D338" s="19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11"/>
    </row>
    <row r="339" spans="4:18" s="17" customFormat="1" x14ac:dyDescent="0.2">
      <c r="D339" s="19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11"/>
    </row>
    <row r="340" spans="4:18" s="17" customFormat="1" x14ac:dyDescent="0.2">
      <c r="D340" s="19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11"/>
    </row>
    <row r="341" spans="4:18" s="17" customFormat="1" x14ac:dyDescent="0.2">
      <c r="D341" s="19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11"/>
    </row>
    <row r="342" spans="4:18" s="17" customFormat="1" x14ac:dyDescent="0.2">
      <c r="D342" s="19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11"/>
    </row>
    <row r="343" spans="4:18" s="17" customFormat="1" x14ac:dyDescent="0.2">
      <c r="D343" s="19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11"/>
    </row>
    <row r="344" spans="4:18" s="17" customFormat="1" x14ac:dyDescent="0.2">
      <c r="D344" s="19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11"/>
    </row>
  </sheetData>
  <sortState xmlns:xlrd2="http://schemas.microsoft.com/office/spreadsheetml/2017/richdata2" ref="A3:R320">
    <sortCondition ref="A4"/>
  </sortState>
  <phoneticPr fontId="7" type="noConversion"/>
  <pageMargins left="0.70866141732283472" right="0.70866141732283472" top="0.78740157480314965" bottom="0.78740157480314965" header="0.31496062992125984" footer="0.31496062992125984"/>
  <pageSetup paperSize="9" scale="52" fitToWidth="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cbda368-0838-49ca-9399-3975e6dee022" xsi:nil="true"/>
    <lcf76f155ced4ddcb4097134ff3c332f xmlns="e337c33a-4dbd-49f7-8486-25d32bfe55c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76CA83ED047C44A51DD650CED24ACE" ma:contentTypeVersion="14" ma:contentTypeDescription="Ein neues Dokument erstellen." ma:contentTypeScope="" ma:versionID="90d19b59b7dbb73bea454a9f948528de">
  <xsd:schema xmlns:xsd="http://www.w3.org/2001/XMLSchema" xmlns:xs="http://www.w3.org/2001/XMLSchema" xmlns:p="http://schemas.microsoft.com/office/2006/metadata/properties" xmlns:ns2="e337c33a-4dbd-49f7-8486-25d32bfe55cb" xmlns:ns3="6cbda368-0838-49ca-9399-3975e6dee022" targetNamespace="http://schemas.microsoft.com/office/2006/metadata/properties" ma:root="true" ma:fieldsID="4bc57a0e855f56415d6895413fef8d6b" ns2:_="" ns3:_="">
    <xsd:import namespace="e337c33a-4dbd-49f7-8486-25d32bfe55cb"/>
    <xsd:import namespace="6cbda368-0838-49ca-9399-3975e6dee0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7c33a-4dbd-49f7-8486-25d32bfe55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0feb01f8-e923-45a1-aeb4-2d22cab5de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bda368-0838-49ca-9399-3975e6dee02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e2e5747-c66e-4c84-bc31-a05c6437ed06}" ma:internalName="TaxCatchAll" ma:showField="CatchAllData" ma:web="6cbda368-0838-49ca-9399-3975e6dee0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6C7D62-92BE-47E7-9987-0EC02149526E}">
  <ds:schemaRefs>
    <ds:schemaRef ds:uri="http://schemas.microsoft.com/office/2006/metadata/properties"/>
    <ds:schemaRef ds:uri="http://schemas.microsoft.com/office/infopath/2007/PartnerControls"/>
    <ds:schemaRef ds:uri="6cbda368-0838-49ca-9399-3975e6dee022"/>
    <ds:schemaRef ds:uri="e337c33a-4dbd-49f7-8486-25d32bfe55cb"/>
  </ds:schemaRefs>
</ds:datastoreItem>
</file>

<file path=customXml/itemProps2.xml><?xml version="1.0" encoding="utf-8"?>
<ds:datastoreItem xmlns:ds="http://schemas.openxmlformats.org/officeDocument/2006/customXml" ds:itemID="{55C08AAA-2D86-4BB5-827E-91444005C0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493923-5369-4778-9640-314563F5D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7c33a-4dbd-49f7-8486-25d32bfe55cb"/>
    <ds:schemaRef ds:uri="6cbda368-0838-49ca-9399-3975e6dee0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06a8f2b-28e4-44c4-ac01-7357a3a2b9e7}" enabled="1" method="Standard" siteId="{5daf41bd-338c-4311-b1b0-e1299889c34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7</vt:i4>
      </vt:variant>
    </vt:vector>
  </HeadingPairs>
  <TitlesOfParts>
    <vt:vector size="9" baseType="lpstr">
      <vt:lpstr>Schulnoten</vt:lpstr>
      <vt:lpstr>MeineSchulklassen</vt:lpstr>
      <vt:lpstr>A_1</vt:lpstr>
      <vt:lpstr>B_1</vt:lpstr>
      <vt:lpstr>C_1</vt:lpstr>
      <vt:lpstr>D_1</vt:lpstr>
      <vt:lpstr>E_1</vt:lpstr>
      <vt:lpstr>F_1</vt:lpstr>
      <vt:lpstr>G_1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2013-09-26T20:42:37Z</dcterms:created>
  <dcterms:modified xsi:type="dcterms:W3CDTF">2024-12-11T18:52:43Z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0x0101004B76CA83ED047C44A51DD650CED24ACE</vt:lpwstr>
  </property>
  <property fmtid="{D5CDD505-2E9C-101B-9397-08002B2CF9AE}" pid="3" name="MediaServiceImageTags">
    <vt:lpwstr/>
  </property>
</Properties>
</file>