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bldsg.sharepoint.com/teams/CL06-BZBS-T-HKB-e/Freigegebene Dokumente/General/HKBe Unterlagen/LJ2_LF2_Excel-Übungen/aus alten QVs/Lösungen/"/>
    </mc:Choice>
  </mc:AlternateContent>
  <xr:revisionPtr revIDLastSave="67" documentId="13_ncr:1_{317A1A47-D674-475D-A1B5-5B3E74827498}" xr6:coauthVersionLast="47" xr6:coauthVersionMax="47" xr10:uidLastSave="{D6E3C7BA-C1E1-4329-96A0-0B5D7A30951C}"/>
  <bookViews>
    <workbookView xWindow="57480" yWindow="-120" windowWidth="29040" windowHeight="15720" xr2:uid="{00000000-000D-0000-FFFF-FFFF00000000}"/>
  </bookViews>
  <sheets>
    <sheet name="Pflegekosten je Tag" sheetId="3" r:id="rId1"/>
    <sheet name="Domus-Gäste" sheetId="1" r:id="rId2"/>
    <sheet name="Alterswohnungen" sheetId="2" r:id="rId3"/>
    <sheet name="Wohngemeinden" sheetId="4" r:id="rId4"/>
    <sheet name="Aufgaben" sheetId="8" state="hidden" r:id="rId5"/>
  </sheets>
  <definedNames>
    <definedName name="_xlnm._FilterDatabase" localSheetId="1" hidden="1">'Domus-Gäste'!$A$3:$G$104</definedName>
    <definedName name="_xlnm.Print_Titles" localSheetId="1">'Domus-Gäste'!$1:$3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4" l="1"/>
  <c r="C6" i="4"/>
  <c r="C7" i="4"/>
  <c r="C8" i="4"/>
  <c r="C4" i="4"/>
  <c r="K8" i="2"/>
  <c r="K9" i="2"/>
  <c r="K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" i="2"/>
  <c r="L6" i="1"/>
  <c r="O5" i="1"/>
  <c r="O4" i="1"/>
  <c r="L5" i="1"/>
  <c r="L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4" i="1"/>
  <c r="F5" i="3"/>
  <c r="F6" i="3"/>
  <c r="F7" i="3"/>
  <c r="F8" i="3"/>
  <c r="F9" i="3"/>
  <c r="F10" i="3"/>
  <c r="F11" i="3"/>
  <c r="F12" i="3"/>
  <c r="F13" i="3"/>
  <c r="F14" i="3"/>
  <c r="F15" i="3"/>
  <c r="F4" i="3"/>
  <c r="E5" i="3"/>
  <c r="E6" i="3"/>
  <c r="E7" i="3"/>
  <c r="E8" i="3"/>
  <c r="E9" i="3"/>
  <c r="E10" i="3"/>
  <c r="E11" i="3"/>
  <c r="E12" i="3"/>
  <c r="E13" i="3"/>
  <c r="E14" i="3"/>
  <c r="E15" i="3"/>
  <c r="E4" i="3"/>
  <c r="C9" i="4"/>
  <c r="D9" i="4"/>
  <c r="F4" i="4"/>
  <c r="L7" i="2"/>
  <c r="F2" i="2"/>
  <c r="I1" i="1"/>
  <c r="H2" i="1"/>
  <c r="P5" i="1"/>
  <c r="P4" i="1"/>
  <c r="M6" i="1"/>
  <c r="M5" i="1"/>
  <c r="M4" i="1"/>
  <c r="F2" i="3"/>
  <c r="E2" i="3"/>
  <c r="B9" i="4" l="1"/>
</calcChain>
</file>

<file path=xl/sharedStrings.xml><?xml version="1.0" encoding="utf-8"?>
<sst xmlns="http://schemas.openxmlformats.org/spreadsheetml/2006/main" count="540" uniqueCount="338">
  <si>
    <t>Stationäre Pflege</t>
  </si>
  <si>
    <t>Zi-Nr.</t>
  </si>
  <si>
    <t>PS</t>
  </si>
  <si>
    <t>Eintritt</t>
  </si>
  <si>
    <t>Einzug</t>
  </si>
  <si>
    <t>1-a</t>
  </si>
  <si>
    <t>2-b</t>
  </si>
  <si>
    <t>3-c</t>
  </si>
  <si>
    <t>4-d</t>
  </si>
  <si>
    <t>5-e</t>
  </si>
  <si>
    <t>6-f</t>
  </si>
  <si>
    <t>7-g</t>
  </si>
  <si>
    <t>8-h</t>
  </si>
  <si>
    <t>9-i</t>
  </si>
  <si>
    <t>10-j</t>
  </si>
  <si>
    <t>11-k</t>
  </si>
  <si>
    <t>12-l-a</t>
  </si>
  <si>
    <t>Frauen</t>
  </si>
  <si>
    <t>Männer</t>
  </si>
  <si>
    <t>Entfelden</t>
  </si>
  <si>
    <t>Vorname</t>
  </si>
  <si>
    <t>Name</t>
  </si>
  <si>
    <t>Gruber</t>
  </si>
  <si>
    <t>Urs</t>
  </si>
  <si>
    <t>Kissling</t>
  </si>
  <si>
    <t>Eugen</t>
  </si>
  <si>
    <t>Schmidlin</t>
  </si>
  <si>
    <t>Ruth</t>
  </si>
  <si>
    <t>Schneider</t>
  </si>
  <si>
    <t>Pia</t>
  </si>
  <si>
    <t>Widmer</t>
  </si>
  <si>
    <t>Lilly</t>
  </si>
  <si>
    <t>Matter</t>
  </si>
  <si>
    <t>Robert</t>
  </si>
  <si>
    <t>Oesch</t>
  </si>
  <si>
    <t>Verena</t>
  </si>
  <si>
    <t>Nauli</t>
  </si>
  <si>
    <t>Lena</t>
  </si>
  <si>
    <t>Kull</t>
  </si>
  <si>
    <t>Gertrud</t>
  </si>
  <si>
    <t>Berner</t>
  </si>
  <si>
    <t>Maria</t>
  </si>
  <si>
    <t>Roggo</t>
  </si>
  <si>
    <t>Schuhmacher</t>
  </si>
  <si>
    <t>Hans</t>
  </si>
  <si>
    <t>Leibundgut</t>
  </si>
  <si>
    <t>Peter</t>
  </si>
  <si>
    <t>Abegglen</t>
  </si>
  <si>
    <t>Annemarie</t>
  </si>
  <si>
    <t>Kyburz</t>
  </si>
  <si>
    <t>Marianne</t>
  </si>
  <si>
    <t>Riniker</t>
  </si>
  <si>
    <t>Lotti</t>
  </si>
  <si>
    <t>Mario</t>
  </si>
  <si>
    <t>Nagel</t>
  </si>
  <si>
    <t>Rita</t>
  </si>
  <si>
    <t>Seewer</t>
  </si>
  <si>
    <t>Erwin</t>
  </si>
  <si>
    <t>Gygli</t>
  </si>
  <si>
    <t>Erich</t>
  </si>
  <si>
    <t>Steiner</t>
  </si>
  <si>
    <t>Armand</t>
  </si>
  <si>
    <t>Rudin</t>
  </si>
  <si>
    <t>Dora</t>
  </si>
  <si>
    <t>Gertsch</t>
  </si>
  <si>
    <t>Rosmarie</t>
  </si>
  <si>
    <t>Mahler</t>
  </si>
  <si>
    <t>Franz</t>
  </si>
  <si>
    <t>Hügli</t>
  </si>
  <si>
    <t>Adelheid</t>
  </si>
  <si>
    <t>Häuptli</t>
  </si>
  <si>
    <t>Kurt</t>
  </si>
  <si>
    <t>Grünert</t>
  </si>
  <si>
    <t>Adolf</t>
  </si>
  <si>
    <t>Buchmann</t>
  </si>
  <si>
    <t>Eveline</t>
  </si>
  <si>
    <t>Burgherr</t>
  </si>
  <si>
    <t>Max</t>
  </si>
  <si>
    <t>Bracher</t>
  </si>
  <si>
    <t>Sylvia</t>
  </si>
  <si>
    <t>Baumann</t>
  </si>
  <si>
    <t>Daniel</t>
  </si>
  <si>
    <t>Utzinger</t>
  </si>
  <si>
    <t>Marie</t>
  </si>
  <si>
    <t>Dütschler</t>
  </si>
  <si>
    <t>Heinrich</t>
  </si>
  <si>
    <t>Winiger</t>
  </si>
  <si>
    <t>Hochuli</t>
  </si>
  <si>
    <t>Erika</t>
  </si>
  <si>
    <t>Suter</t>
  </si>
  <si>
    <t>Margaretha</t>
  </si>
  <si>
    <t>Gautschi</t>
  </si>
  <si>
    <t>Myrta</t>
  </si>
  <si>
    <t>Reho</t>
  </si>
  <si>
    <t>Giovanni</t>
  </si>
  <si>
    <t>Herzog</t>
  </si>
  <si>
    <t>Walburga</t>
  </si>
  <si>
    <t>Ragaz</t>
  </si>
  <si>
    <t>Eva</t>
  </si>
  <si>
    <t>Läuchli</t>
  </si>
  <si>
    <t>Belser</t>
  </si>
  <si>
    <t>Beatrix</t>
  </si>
  <si>
    <t>Molteni</t>
  </si>
  <si>
    <t>Paula</t>
  </si>
  <si>
    <t>Egli</t>
  </si>
  <si>
    <t>Stotz</t>
  </si>
  <si>
    <t>Wüthrich</t>
  </si>
  <si>
    <t>Rohr</t>
  </si>
  <si>
    <t>Suzanne</t>
  </si>
  <si>
    <t>Zaugg</t>
  </si>
  <si>
    <t>Eigenmann</t>
  </si>
  <si>
    <t>Linda</t>
  </si>
  <si>
    <t>Bopp</t>
  </si>
  <si>
    <t>Marcel</t>
  </si>
  <si>
    <t>Thalmann</t>
  </si>
  <si>
    <t>Jules</t>
  </si>
  <si>
    <t>Kaufmann</t>
  </si>
  <si>
    <t>Martha</t>
  </si>
  <si>
    <t>Elsa</t>
  </si>
  <si>
    <t>Schmid</t>
  </si>
  <si>
    <t>Wally</t>
  </si>
  <si>
    <t>Müller</t>
  </si>
  <si>
    <t>Wagner</t>
  </si>
  <si>
    <t>Marilyn</t>
  </si>
  <si>
    <t>Strebel</t>
  </si>
  <si>
    <t>Hansjörg</t>
  </si>
  <si>
    <t>Furrer</t>
  </si>
  <si>
    <t>Sigrid</t>
  </si>
  <si>
    <t>Holzach</t>
  </si>
  <si>
    <t>Erna</t>
  </si>
  <si>
    <t>Wernli</t>
  </si>
  <si>
    <t>Maroso</t>
  </si>
  <si>
    <t>Näf</t>
  </si>
  <si>
    <t>Luise</t>
  </si>
  <si>
    <t>Urech</t>
  </si>
  <si>
    <t>Rolf</t>
  </si>
  <si>
    <t>Christen</t>
  </si>
  <si>
    <t>Ghebreyesus</t>
  </si>
  <si>
    <t>Abrehet</t>
  </si>
  <si>
    <t>Gloor</t>
  </si>
  <si>
    <t>Heidi</t>
  </si>
  <si>
    <t>Sommer</t>
  </si>
  <si>
    <t>Margarita</t>
  </si>
  <si>
    <t>Eisenegger</t>
  </si>
  <si>
    <t>Elfriede</t>
  </si>
  <si>
    <t>Bryner</t>
  </si>
  <si>
    <t>Burger</t>
  </si>
  <si>
    <t>Frieda</t>
  </si>
  <si>
    <t>Kieliger</t>
  </si>
  <si>
    <t>Mina</t>
  </si>
  <si>
    <t>Wild</t>
  </si>
  <si>
    <t>Elisabeth</t>
  </si>
  <si>
    <t>Ciric</t>
  </si>
  <si>
    <t>Ishak</t>
  </si>
  <si>
    <t>Schaffner</t>
  </si>
  <si>
    <t>Leo</t>
  </si>
  <si>
    <t>Böss</t>
  </si>
  <si>
    <t>Jurak</t>
  </si>
  <si>
    <t>Anica</t>
  </si>
  <si>
    <t>Hansen</t>
  </si>
  <si>
    <t>Laura</t>
  </si>
  <si>
    <t>Bühler</t>
  </si>
  <si>
    <t>Studer</t>
  </si>
  <si>
    <t>Magdalena</t>
  </si>
  <si>
    <t>Siegrist</t>
  </si>
  <si>
    <t>Lotty</t>
  </si>
  <si>
    <t>Rüetschi</t>
  </si>
  <si>
    <t>Renate</t>
  </si>
  <si>
    <t>Walti</t>
  </si>
  <si>
    <t>Ueli</t>
  </si>
  <si>
    <t>Margot</t>
  </si>
  <si>
    <t>Triebold</t>
  </si>
  <si>
    <t>Heinz</t>
  </si>
  <si>
    <t>Sommerhalder</t>
  </si>
  <si>
    <t>Angela</t>
  </si>
  <si>
    <t>Megert</t>
  </si>
  <si>
    <t>Jakob</t>
  </si>
  <si>
    <t>Testerini</t>
  </si>
  <si>
    <t>Primo</t>
  </si>
  <si>
    <t>Battaglin</t>
  </si>
  <si>
    <t>Arnold</t>
  </si>
  <si>
    <t>Muff</t>
  </si>
  <si>
    <t>Margrith</t>
  </si>
  <si>
    <t>Schärer</t>
  </si>
  <si>
    <t>Franco</t>
  </si>
  <si>
    <t>Fischer</t>
  </si>
  <si>
    <t>Berthe</t>
  </si>
  <si>
    <t>Guido</t>
  </si>
  <si>
    <t>Woywod</t>
  </si>
  <si>
    <t>Otto</t>
  </si>
  <si>
    <t>Gashi</t>
  </si>
  <si>
    <t>Njazi</t>
  </si>
  <si>
    <t>Buchwalder</t>
  </si>
  <si>
    <t>Ida</t>
  </si>
  <si>
    <t>Tschanun</t>
  </si>
  <si>
    <t>Wilhelmine</t>
  </si>
  <si>
    <t>Geschlecht</t>
  </si>
  <si>
    <t>m</t>
  </si>
  <si>
    <t>w</t>
  </si>
  <si>
    <t>von Büren</t>
  </si>
  <si>
    <t>Anzahl Frauen</t>
  </si>
  <si>
    <t>Anzahl Herren</t>
  </si>
  <si>
    <t>Tempini</t>
  </si>
  <si>
    <t>Schöftland</t>
  </si>
  <si>
    <t>Schweizer</t>
  </si>
  <si>
    <t>Christine</t>
  </si>
  <si>
    <t>Moser</t>
  </si>
  <si>
    <t>Alfred</t>
  </si>
  <si>
    <t>Steiger</t>
  </si>
  <si>
    <t>Salamoni</t>
  </si>
  <si>
    <t>Angelo</t>
  </si>
  <si>
    <t>Weiersmüller</t>
  </si>
  <si>
    <t>Ino</t>
  </si>
  <si>
    <t>Conchitta</t>
  </si>
  <si>
    <t>Pullich</t>
  </si>
  <si>
    <t>Harald</t>
  </si>
  <si>
    <t>Kunz</t>
  </si>
  <si>
    <t>Doris</t>
  </si>
  <si>
    <t>Abuukar</t>
  </si>
  <si>
    <t>Ahmed</t>
  </si>
  <si>
    <t>Wey</t>
  </si>
  <si>
    <t>Edwin</t>
  </si>
  <si>
    <t>Miteva-Weber</t>
  </si>
  <si>
    <t>Spaska</t>
  </si>
  <si>
    <t>Bütler</t>
  </si>
  <si>
    <t>Gerhard</t>
  </si>
  <si>
    <t>Lienhard</t>
  </si>
  <si>
    <t>Marlis</t>
  </si>
  <si>
    <t>Benz</t>
  </si>
  <si>
    <t>Perler</t>
  </si>
  <si>
    <t>Blond</t>
  </si>
  <si>
    <t>Stemmer</t>
  </si>
  <si>
    <t>Helene</t>
  </si>
  <si>
    <t>Bobalova</t>
  </si>
  <si>
    <t>Adriana</t>
  </si>
  <si>
    <t>Wermelinger</t>
  </si>
  <si>
    <t>Judith</t>
  </si>
  <si>
    <t>Matej</t>
  </si>
  <si>
    <t>Delia</t>
  </si>
  <si>
    <t>Waeber</t>
  </si>
  <si>
    <t>Charles</t>
  </si>
  <si>
    <t>Steul</t>
  </si>
  <si>
    <t>Dogani</t>
  </si>
  <si>
    <t>Sibalgjan</t>
  </si>
  <si>
    <t>Wäschle</t>
  </si>
  <si>
    <t>Denise</t>
  </si>
  <si>
    <t>Rupp</t>
  </si>
  <si>
    <t>Ingeborg</t>
  </si>
  <si>
    <t>Döbeli</t>
  </si>
  <si>
    <t>Liselotte</t>
  </si>
  <si>
    <t>Assmann</t>
  </si>
  <si>
    <t>Ioan</t>
  </si>
  <si>
    <t>Madalina</t>
  </si>
  <si>
    <t>Steinmann</t>
  </si>
  <si>
    <t>Martin</t>
  </si>
  <si>
    <t>Ganziani</t>
  </si>
  <si>
    <t>Kaiser</t>
  </si>
  <si>
    <t>Christa</t>
  </si>
  <si>
    <t>Fritz</t>
  </si>
  <si>
    <t>Meyer</t>
  </si>
  <si>
    <t>Zubler</t>
  </si>
  <si>
    <t>Bruder</t>
  </si>
  <si>
    <t>Anja</t>
  </si>
  <si>
    <t>Lanfranchi</t>
  </si>
  <si>
    <t>Thomas</t>
  </si>
  <si>
    <t>Hildegard</t>
  </si>
  <si>
    <t>Lakic</t>
  </si>
  <si>
    <t>Ranko</t>
  </si>
  <si>
    <t>Siegenthaler</t>
  </si>
  <si>
    <t>Edith</t>
  </si>
  <si>
    <t>Tschumper</t>
  </si>
  <si>
    <t>Elsbeth</t>
  </si>
  <si>
    <t>West</t>
  </si>
  <si>
    <t>Kernzone</t>
  </si>
  <si>
    <t>Süd</t>
  </si>
  <si>
    <t>Betreuungszuschlag</t>
  </si>
  <si>
    <t>Betreuung</t>
  </si>
  <si>
    <t>ja</t>
  </si>
  <si>
    <t>Mietzins inkl.
Betreuungszuschlag</t>
  </si>
  <si>
    <t>Mietzins je Monat</t>
  </si>
  <si>
    <t>Wohnzone</t>
  </si>
  <si>
    <t>Wohngemeinde</t>
  </si>
  <si>
    <t xml:space="preserve">Ältester Jahrgang </t>
  </si>
  <si>
    <t>Geburtsdatum</t>
  </si>
  <si>
    <t>Aarau</t>
  </si>
  <si>
    <t>Ausserkantonale Gemeinden</t>
  </si>
  <si>
    <t>Diverse Gemeinden</t>
  </si>
  <si>
    <t>Gästetotal</t>
  </si>
  <si>
    <r>
      <rPr>
        <b/>
        <i/>
        <vertAlign val="superscript"/>
        <sz val="11"/>
        <color theme="1"/>
        <rFont val="Aptos Narrow"/>
        <family val="2"/>
        <scheme val="minor"/>
      </rPr>
      <t>*</t>
    </r>
    <r>
      <rPr>
        <i/>
        <sz val="11"/>
        <color theme="1"/>
        <rFont val="Aptos Narrow"/>
        <family val="2"/>
        <scheme val="minor"/>
      </rPr>
      <t xml:space="preserve"> Bewohner-Einstufungs- und Abrechungssystem</t>
    </r>
  </si>
  <si>
    <t xml:space="preserve"> Alter in Jahren</t>
  </si>
  <si>
    <t>Prozentualer Anteil Öff. Hand</t>
  </si>
  <si>
    <t>Pflegekosten je Tag</t>
  </si>
  <si>
    <t>Anteil 
Öff. Hand</t>
  </si>
  <si>
    <t>Anteil Krankenkasse</t>
  </si>
  <si>
    <t>Alterswohnungen</t>
  </si>
  <si>
    <t>Total
Pflegekosten</t>
  </si>
  <si>
    <t>Total im Jahr 2020</t>
  </si>
  <si>
    <r>
      <t>BESA-Stufe</t>
    </r>
    <r>
      <rPr>
        <b/>
        <vertAlign val="superscript"/>
        <sz val="12"/>
        <rFont val="Aptos Narrow"/>
        <family val="2"/>
        <scheme val="minor"/>
      </rPr>
      <t>*</t>
    </r>
  </si>
  <si>
    <t>Einnahmen 
Mietzinse ohne Betreuung</t>
  </si>
  <si>
    <t>Einzugsgebiet der Gäste</t>
  </si>
  <si>
    <t>Aufgaben Pflegekosten pro Tag</t>
  </si>
  <si>
    <t>E4:E15</t>
  </si>
  <si>
    <t>F4:F15</t>
  </si>
  <si>
    <t>Berechnen Sie den prozentualen Anteil der Öffentlichen Hand am Total und formatieren Sie den Zellbereich als Prozentzahlen mit einer Dezimalstelle.</t>
  </si>
  <si>
    <t>Richten Sie das Seitenlayout so ein, dass die gesamte Tabelle im Querformat horizontal und vertikal zentriert ausgedruckt wird.</t>
  </si>
  <si>
    <t>Erstellen Sie die Fusszeile wie folgt:</t>
  </si>
  <si>
    <r>
      <t xml:space="preserve">Mittlerer Abschnitt: </t>
    </r>
    <r>
      <rPr>
        <sz val="11"/>
        <color rgb="FF000000"/>
        <rFont val="Aptos Narrow"/>
        <family val="2"/>
        <scheme val="minor"/>
      </rPr>
      <t>Dateiname (als Feldfunktion)</t>
    </r>
  </si>
  <si>
    <r>
      <t xml:space="preserve">Schrift/Schriftgrösse: </t>
    </r>
    <r>
      <rPr>
        <sz val="11"/>
        <color rgb="FF000000"/>
        <rFont val="Aptos Narrow"/>
        <family val="2"/>
        <scheme val="minor"/>
      </rPr>
      <t>Alle Abschnitte mit Calibri 10 Pt.</t>
    </r>
  </si>
  <si>
    <t>G4:G104</t>
  </si>
  <si>
    <t>Heben Sie mit einer bedingten Formatierung alle Eintritte aus dem Jahre 2020 hervor. Die Zellen sollen eine ähnliche Füllfarbe aufweisen wie die Füllfarbe im Titelbereich.</t>
  </si>
  <si>
    <t>H4:H104</t>
  </si>
  <si>
    <r>
      <t xml:space="preserve">Berechnen Sie das aktuelle Alter bis heute in Jahren mit der geeigneten Funktion. Die Angaben zum Geburtsdatum finden Sie in der </t>
    </r>
    <r>
      <rPr>
        <b/>
        <sz val="11"/>
        <color rgb="FF000000"/>
        <rFont val="Aptos Narrow"/>
        <family val="2"/>
        <scheme val="minor"/>
      </rPr>
      <t>Spalte</t>
    </r>
    <r>
      <rPr>
        <sz val="11"/>
        <color rgb="FF000000"/>
        <rFont val="Aptos Narrow"/>
        <family val="2"/>
        <scheme val="minor"/>
      </rPr>
      <t xml:space="preserve"> </t>
    </r>
    <r>
      <rPr>
        <b/>
        <sz val="11"/>
        <color rgb="FF000000"/>
        <rFont val="Aptos Narrow"/>
        <family val="2"/>
        <scheme val="minor"/>
      </rPr>
      <t>F.</t>
    </r>
    <r>
      <rPr>
        <sz val="11"/>
        <color rgb="FF000000"/>
        <rFont val="Aptos Narrow"/>
        <family val="2"/>
        <scheme val="minor"/>
      </rPr>
      <t xml:space="preserve"> Verwenden Sie keine zusätzlichen Hilfszellen oder -spalten.</t>
    </r>
  </si>
  <si>
    <t>Berechnen Sie mit einer geeigneten Funktion die Anzahl Frauen und Männer. Das Suchkriterium dürfen Sie direkt in die Funktion eingeben.</t>
  </si>
  <si>
    <t>K6</t>
  </si>
  <si>
    <t>Lassen Sie mit einer geeigneten Funktion den Jahrgang des ältesten Gastes anzeigen.</t>
  </si>
  <si>
    <t>Formatieren Sie diesen so, dass nur das Jahr (z. B. 2021) angezeigt wird.</t>
  </si>
  <si>
    <t>F4:F46</t>
  </si>
  <si>
    <t>K7:K9</t>
  </si>
  <si>
    <t>Berechnen Sie die Mietzinseinnahmen (Spalte E) je Wohnzone mit einer geeigneten, kopierbaren Funktion.</t>
  </si>
  <si>
    <t>C4:C8</t>
  </si>
  <si>
    <t>Berechnen Sie die Anzahl Männer</t>
  </si>
  <si>
    <t>Aufgaben Domus-Gäste</t>
  </si>
  <si>
    <t>Aufgaben Wohngemeinden</t>
  </si>
  <si>
    <t>Aufgaben Alterswohnungen</t>
  </si>
  <si>
    <t>Bestimmen Sie mit einer Funktion die Pflegekosten je BESA-Stufe als dem Total der drei Anteile aus den Spalten B bis D.</t>
  </si>
  <si>
    <t>Geburtsjahr</t>
  </si>
  <si>
    <t>L4:L5</t>
  </si>
  <si>
    <t>I4:I104</t>
  </si>
  <si>
    <t>Berechnen Sie das Geburtsjahr mit einer geeigneten Funktion.</t>
  </si>
  <si>
    <t>Schnellübersicht I</t>
  </si>
  <si>
    <t>Schnellübersicht II</t>
  </si>
  <si>
    <t>O4:O5</t>
  </si>
  <si>
    <r>
      <t xml:space="preserve">Zum Mietzins ist für einige Gäste ein Betreuungszuschlag von 10 % zu berechnen. Dieser wird zum Mietzins dazugerechnet. Beziehen Sie die Informationen aus </t>
    </r>
    <r>
      <rPr>
        <b/>
        <sz val="11"/>
        <color theme="0"/>
        <rFont val="Aptos Narrow"/>
        <family val="2"/>
        <scheme val="minor"/>
      </rPr>
      <t>Spalte</t>
    </r>
    <r>
      <rPr>
        <sz val="11"/>
        <color theme="0"/>
        <rFont val="Aptos Narrow"/>
        <family val="2"/>
        <scheme val="minor"/>
      </rPr>
      <t xml:space="preserve"> </t>
    </r>
    <r>
      <rPr>
        <b/>
        <sz val="11"/>
        <color theme="0"/>
        <rFont val="Aptos Narrow"/>
        <family val="2"/>
        <scheme val="minor"/>
      </rPr>
      <t>C</t>
    </r>
    <r>
      <rPr>
        <sz val="11"/>
        <color theme="0"/>
        <rFont val="Aptos Narrow"/>
        <family val="2"/>
        <scheme val="minor"/>
      </rPr>
      <t xml:space="preserve"> und Zelle </t>
    </r>
    <r>
      <rPr>
        <b/>
        <sz val="11"/>
        <color theme="0"/>
        <rFont val="Aptos Narrow"/>
        <family val="2"/>
        <scheme val="minor"/>
      </rPr>
      <t>I4.</t>
    </r>
  </si>
  <si>
    <t>G4:G46</t>
  </si>
  <si>
    <t>Formatieren die 20 % zuletzt eingezogenen Bewohner. mit einer grünen Füllfarbe.</t>
  </si>
  <si>
    <t>Anteil
Gast</t>
  </si>
  <si>
    <t>Berechnen Sie mit einer geeigneten Funktion die Anzahl der Bewohner, welche vor dem Jahr 1934 bzw.1924 geboren wurden.</t>
  </si>
  <si>
    <t>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</si>
</sst>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CHF&quot;\ * #,##0.00_ ;_ &quot;CHF&quot;\ * \-#,##0.00_ ;_ &quot;CHF&quot;\ * &quot;-&quot;??_ ;_ @_ "/>
    <numFmt numFmtId="164" formatCode="#\ ?/2"/>
    <numFmt numFmtId="165" formatCode="0.0%"/>
    <numFmt numFmtId="167" formatCode="yyyy"/>
  </numFmts>
  <fonts count="29">
    <font>
      <sz val="11"/>
      <color theme="1"/>
      <name val="Aptos Narrow"/>
      <family val="2"/>
      <scheme val="minor"/>
    </font>
    <font>
      <sz val="8"/>
      <name val="CorpoSLig"/>
    </font>
    <font>
      <sz val="13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2" tint="-0.499984740745262"/>
      <name val="Aptos Narrow"/>
      <family val="2"/>
      <scheme val="minor"/>
    </font>
    <font>
      <sz val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i/>
      <vertAlign val="super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vertAlign val="superscript"/>
      <sz val="12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/>
      <top/>
      <bottom style="thin">
        <color theme="5" tint="-0.499984740745262"/>
      </bottom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/>
    <xf numFmtId="0" fontId="6" fillId="0" borderId="0" xfId="0" applyFont="1"/>
    <xf numFmtId="14" fontId="6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0" fillId="3" borderId="0" xfId="0" applyFill="1"/>
    <xf numFmtId="0" fontId="9" fillId="0" borderId="0" xfId="0" applyFont="1"/>
    <xf numFmtId="0" fontId="4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4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1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9" fontId="0" fillId="0" borderId="0" xfId="0" applyNumberFormat="1"/>
    <xf numFmtId="164" fontId="16" fillId="0" borderId="0" xfId="0" applyNumberFormat="1" applyFont="1"/>
    <xf numFmtId="0" fontId="0" fillId="2" borderId="0" xfId="0" applyFill="1" applyAlignment="1">
      <alignment horizontal="right"/>
    </xf>
    <xf numFmtId="0" fontId="5" fillId="0" borderId="0" xfId="0" applyFont="1" applyAlignment="1">
      <alignment vertical="center" wrapText="1"/>
    </xf>
    <xf numFmtId="44" fontId="0" fillId="3" borderId="0" xfId="0" applyNumberFormat="1" applyFill="1"/>
    <xf numFmtId="0" fontId="17" fillId="2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right"/>
    </xf>
    <xf numFmtId="0" fontId="0" fillId="0" borderId="0" xfId="0" applyAlignment="1">
      <alignment wrapText="1"/>
    </xf>
    <xf numFmtId="0" fontId="23" fillId="0" borderId="0" xfId="0" applyFont="1" applyAlignment="1">
      <alignment wrapText="1"/>
    </xf>
    <xf numFmtId="0" fontId="0" fillId="0" borderId="0" xfId="0" applyAlignment="1">
      <alignment horizontal="left" indent="1"/>
    </xf>
    <xf numFmtId="0" fontId="24" fillId="4" borderId="0" xfId="0" applyFont="1" applyFill="1" applyAlignment="1">
      <alignment horizontal="left" wrapText="1" indent="1"/>
    </xf>
    <xf numFmtId="0" fontId="22" fillId="4" borderId="0" xfId="0" applyFont="1" applyFill="1" applyAlignment="1">
      <alignment horizontal="left" wrapText="1" indent="1"/>
    </xf>
    <xf numFmtId="0" fontId="23" fillId="4" borderId="0" xfId="0" applyFont="1" applyFill="1" applyAlignment="1">
      <alignment horizontal="left" wrapText="1" indent="1"/>
    </xf>
    <xf numFmtId="0" fontId="0" fillId="4" borderId="0" xfId="0" applyFill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23" fillId="5" borderId="0" xfId="0" applyFont="1" applyFill="1" applyAlignment="1">
      <alignment horizontal="left" wrapText="1" indent="1"/>
    </xf>
    <xf numFmtId="0" fontId="22" fillId="5" borderId="0" xfId="0" applyFont="1" applyFill="1" applyAlignment="1">
      <alignment horizontal="left" wrapText="1" indent="1"/>
    </xf>
    <xf numFmtId="0" fontId="0" fillId="5" borderId="0" xfId="0" applyFill="1" applyAlignment="1">
      <alignment horizontal="left" indent="1"/>
    </xf>
    <xf numFmtId="0" fontId="24" fillId="5" borderId="0" xfId="0" applyFont="1" applyFill="1" applyAlignment="1">
      <alignment horizontal="left" wrapText="1" indent="1"/>
    </xf>
    <xf numFmtId="0" fontId="24" fillId="6" borderId="0" xfId="0" applyFont="1" applyFill="1" applyAlignment="1">
      <alignment horizontal="left" wrapText="1" indent="1"/>
    </xf>
    <xf numFmtId="0" fontId="22" fillId="6" borderId="0" xfId="0" applyFont="1" applyFill="1" applyAlignment="1">
      <alignment horizontal="left" wrapText="1" indent="1"/>
    </xf>
    <xf numFmtId="0" fontId="23" fillId="6" borderId="0" xfId="0" applyFont="1" applyFill="1" applyAlignment="1">
      <alignment horizontal="left" wrapText="1" indent="1"/>
    </xf>
    <xf numFmtId="0" fontId="22" fillId="6" borderId="0" xfId="0" applyFont="1" applyFill="1" applyAlignment="1">
      <alignment horizontal="left" wrapText="1" indent="2"/>
    </xf>
    <xf numFmtId="0" fontId="0" fillId="6" borderId="0" xfId="0" applyFill="1" applyAlignment="1">
      <alignment horizontal="left" indent="1"/>
    </xf>
    <xf numFmtId="44" fontId="0" fillId="0" borderId="0" xfId="0" applyNumberFormat="1"/>
    <xf numFmtId="0" fontId="25" fillId="7" borderId="0" xfId="0" applyFont="1" applyFill="1" applyAlignment="1">
      <alignment horizontal="left" wrapText="1" indent="1"/>
    </xf>
    <xf numFmtId="0" fontId="20" fillId="7" borderId="0" xfId="0" applyFont="1" applyFill="1" applyAlignment="1">
      <alignment horizontal="left" wrapText="1" indent="1"/>
    </xf>
    <xf numFmtId="0" fontId="21" fillId="7" borderId="0" xfId="0" applyFont="1" applyFill="1" applyAlignment="1">
      <alignment horizontal="left" wrapText="1" indent="1"/>
    </xf>
    <xf numFmtId="0" fontId="21" fillId="7" borderId="0" xfId="0" applyFont="1" applyFill="1" applyAlignment="1">
      <alignment horizontal="left" vertical="top" wrapText="1" indent="1"/>
    </xf>
    <xf numFmtId="0" fontId="17" fillId="2" borderId="3" xfId="0" applyFont="1" applyFill="1" applyBorder="1" applyAlignment="1">
      <alignment horizontal="right" vertical="center"/>
    </xf>
    <xf numFmtId="16" fontId="17" fillId="2" borderId="3" xfId="0" applyNumberFormat="1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wrapText="1"/>
    </xf>
    <xf numFmtId="16" fontId="17" fillId="2" borderId="2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/>
    </xf>
    <xf numFmtId="0" fontId="18" fillId="2" borderId="0" xfId="0" applyFont="1" applyFill="1" applyAlignment="1">
      <alignment horizontal="right" vertical="center" wrapText="1"/>
    </xf>
    <xf numFmtId="0" fontId="18" fillId="2" borderId="2" xfId="0" applyFont="1" applyFill="1" applyBorder="1" applyAlignment="1">
      <alignment horizontal="right" vertical="center" wrapText="1"/>
    </xf>
    <xf numFmtId="165" fontId="0" fillId="3" borderId="0" xfId="1" applyNumberFormat="1" applyFont="1" applyFill="1"/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167" fontId="0" fillId="3" borderId="0" xfId="0" applyNumberFormat="1" applyFill="1"/>
    <xf numFmtId="0" fontId="27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0</xdr:row>
          <xdr:rowOff>66675</xdr:rowOff>
        </xdr:from>
        <xdr:to>
          <xdr:col>15</xdr:col>
          <xdr:colOff>723197</xdr:colOff>
          <xdr:row>17</xdr:row>
          <xdr:rowOff>149225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92528011-5763-D77D-4844-83B0D5ABFB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:$A$10" spid="_x0000_s20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496050" y="66675"/>
              <a:ext cx="7419272" cy="4057650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77121</xdr:colOff>
          <xdr:row>8</xdr:row>
          <xdr:rowOff>0</xdr:rowOff>
        </xdr:from>
        <xdr:to>
          <xdr:col>15</xdr:col>
          <xdr:colOff>504825</xdr:colOff>
          <xdr:row>32</xdr:row>
          <xdr:rowOff>141529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E1014237-8CB9-C777-2A57-CDC2FA97FCC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13:$A$27" spid="_x0000_s309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392321" y="2065020"/>
              <a:ext cx="6834219" cy="4902759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10</xdr:row>
          <xdr:rowOff>115972</xdr:rowOff>
        </xdr:from>
        <xdr:to>
          <xdr:col>13</xdr:col>
          <xdr:colOff>1754490</xdr:colOff>
          <xdr:row>24</xdr:row>
          <xdr:rowOff>171450</xdr:rowOff>
        </xdr:to>
        <xdr:pic>
          <xdr:nvPicPr>
            <xdr:cNvPr id="3" name="Grafik 2">
              <a:extLst>
                <a:ext uri="{FF2B5EF4-FFF2-40B4-BE49-F238E27FC236}">
                  <a16:creationId xmlns:a16="http://schemas.microsoft.com/office/drawing/2014/main" id="{5DA7EF31-0265-F204-64CB-55036AD32C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29:$A$36" spid="_x0000_s41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096125" y="2582947"/>
              <a:ext cx="7412340" cy="2855828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101600</xdr:rowOff>
        </xdr:from>
        <xdr:to>
          <xdr:col>7</xdr:col>
          <xdr:colOff>236220</xdr:colOff>
          <xdr:row>17</xdr:row>
          <xdr:rowOff>171163</xdr:rowOff>
        </xdr:to>
        <xdr:pic>
          <xdr:nvPicPr>
            <xdr:cNvPr id="2" name="Grafik 1">
              <a:extLst>
                <a:ext uri="{FF2B5EF4-FFF2-40B4-BE49-F238E27FC236}">
                  <a16:creationId xmlns:a16="http://schemas.microsoft.com/office/drawing/2014/main" id="{865F95CD-0924-8A61-9473-F0B5D2F6265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ufgaben!$A$38:$A$41" spid="_x0000_s51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692400"/>
              <a:ext cx="7252970" cy="1174463"/>
            </a:xfrm>
            <a:prstGeom prst="rect">
              <a:avLst/>
            </a:prstGeom>
            <a:ln>
              <a:noFill/>
            </a:ln>
            <a:effectLst>
              <a:outerShdw blurRad="292100" dist="139700" dir="2700000" algn="tl" rotWithShape="0">
                <a:srgbClr val="333333">
                  <a:alpha val="65000"/>
                </a:srgbClr>
              </a:outerShdw>
            </a:effec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409576</xdr:colOff>
      <xdr:row>1</xdr:row>
      <xdr:rowOff>116205</xdr:rowOff>
    </xdr:from>
    <xdr:ext cx="9982200" cy="5775812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79FD08A-4A21-2BB5-191C-9F7D96B19B60}"/>
            </a:ext>
          </a:extLst>
        </xdr:cNvPr>
        <xdr:cNvSpPr txBox="1"/>
      </xdr:nvSpPr>
      <xdr:spPr>
        <a:xfrm>
          <a:off x="7981951" y="382905"/>
          <a:ext cx="9982200" cy="577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Pflegekosten pro Tag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E4:E15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Bestimmen Sie mit einer Funktion die Pflegekosten je BESA-Stufe.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F4:F15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den prozentualen Anteil der Öffentlichen Hand am Total und formatieren Sie den Zellbereich als Prozentzahlen mit einer Dezimalstelle.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Richten Sie das Seitenlayout so ein, dass die gesamte Tabelle im Querformat horizontal und vertikal zentriert ausgedruckt wird.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Erstellen Sie die Fusszeile wie folgt: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Mittlerer Abschnitt	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Dateiname (als Feldfunktion)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Schrift/Schriftgrösse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Alle Abschnitte mit Calibri 10 Pt.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Domus-Gäste.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G4:G104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Heben Sie mit einer bedingten Formatierung alle Eintritte aus dem Jahre 2020 hervor. Die Zellen sollen eine ähnliche Füllfarbe aufweisen wie die Füllfarbe im Titelbereich.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H4:H104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das aktuelle Alter bis heute in Jahren mit der geeigneten Funktion. Die Angaben zum Geburtsdatum finden Sie in der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Verwenden Sie keine zusätzlichen Hilfszellen oder -spalten.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K4:K5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mit einer geeigneten Funktion die Anzahl Frauen und Männer. Das Suchkriterium dürfen Sie direkt in die Funktion eingeben.</a:t>
          </a: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K6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Lassen Sie mit einer geeigneten Funktion den Jahrgang des ältesten Gastes anzeigen.</a:t>
          </a:r>
          <a:b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Formatieren Sie diesen so, dass nur das Jahr (z. B. 2021) angezeigt wird.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Alterswohnungen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E4:E46 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Ermitteln Sie den Monatszins nach Wohnzone mit einer geeigneten Funktion. Die Angaben für die Wohnzone stehen in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D.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Die Mietzinsliste finden Sie im Tabellenblatt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Mietzinstarife.</a:t>
          </a:r>
          <a:b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Falls Sie diese Aufgabe nicht lösen können, übernehmen Sie die Werte aus dem   Tabellenblatt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Ersatzdaten.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F4:F46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Zum Mietzins ist für einige Gäste ein Betreuungszuschlag von 10 % zu berechnen. Dieser wird zum Mietzins dazugerechnet. Beziehen Sie die Informationen aus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Spalte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und Zelle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I4.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K7:K9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Mietzinseinnahmen (Spalte E) je Wohnzone mit einer geeigneten, kopierbaren Funktion.</a:t>
          </a: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Aufgaben </a:t>
          </a:r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Wohngemeinden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C4:C8</a:t>
          </a:r>
          <a:endParaRPr lang="de-CH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Berechnen Sie die Anzahl Männer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sqref="A1:F1"/>
    </sheetView>
  </sheetViews>
  <sheetFormatPr baseColWidth="10" defaultRowHeight="14.5"/>
  <cols>
    <col min="1" max="1" width="12.1796875" customWidth="1"/>
    <col min="2" max="4" width="14.81640625" customWidth="1"/>
    <col min="5" max="5" width="15.1796875" customWidth="1"/>
    <col min="6" max="6" width="17" customWidth="1"/>
  </cols>
  <sheetData>
    <row r="1" spans="1:6" s="17" customFormat="1" ht="37.25" customHeight="1">
      <c r="A1" s="62" t="s">
        <v>291</v>
      </c>
      <c r="B1" s="62"/>
      <c r="C1" s="62"/>
      <c r="D1" s="62"/>
      <c r="E1" s="62"/>
      <c r="F1" s="62"/>
    </row>
    <row r="2" spans="1:6" s="17" customFormat="1" ht="23.5" customHeight="1">
      <c r="A2" s="18"/>
      <c r="B2" s="18"/>
      <c r="C2" s="18"/>
      <c r="D2" s="18"/>
      <c r="E2" s="69" t="str">
        <f ca="1">_xlfn.FORMULATEXT(E4)</f>
        <v>=SUMME(B4:D4)</v>
      </c>
      <c r="F2" s="69" t="str">
        <f ca="1">_xlfn.FORMULATEXT(F4)</f>
        <v>=D4/E4</v>
      </c>
    </row>
    <row r="3" spans="1:6" s="17" customFormat="1" ht="32">
      <c r="A3" s="31" t="s">
        <v>297</v>
      </c>
      <c r="B3" s="32" t="s">
        <v>335</v>
      </c>
      <c r="C3" s="32" t="s">
        <v>293</v>
      </c>
      <c r="D3" s="32" t="s">
        <v>292</v>
      </c>
      <c r="E3" s="32" t="s">
        <v>295</v>
      </c>
      <c r="F3" s="32" t="s">
        <v>290</v>
      </c>
    </row>
    <row r="4" spans="1:6" ht="16" customHeight="1">
      <c r="A4" s="19" t="s">
        <v>5</v>
      </c>
      <c r="B4" s="20">
        <v>1.6</v>
      </c>
      <c r="C4" s="20">
        <v>9</v>
      </c>
      <c r="D4" s="20">
        <v>0</v>
      </c>
      <c r="E4" s="30">
        <f>SUM(B4:D4)</f>
        <v>10.6</v>
      </c>
      <c r="F4" s="68">
        <f>D4/E4</f>
        <v>0</v>
      </c>
    </row>
    <row r="5" spans="1:6" ht="16" customHeight="1">
      <c r="A5" s="19" t="s">
        <v>6</v>
      </c>
      <c r="B5" s="20">
        <v>13.7</v>
      </c>
      <c r="C5" s="20">
        <v>18</v>
      </c>
      <c r="D5" s="20">
        <v>0</v>
      </c>
      <c r="E5" s="30">
        <f t="shared" ref="E5:E15" si="0">SUM(B5:D5)</f>
        <v>31.7</v>
      </c>
      <c r="F5" s="68">
        <f t="shared" ref="F5:F15" si="1">D5/E5</f>
        <v>0</v>
      </c>
    </row>
    <row r="6" spans="1:6" ht="16" customHeight="1">
      <c r="A6" s="19" t="s">
        <v>7</v>
      </c>
      <c r="B6" s="20">
        <v>21.6</v>
      </c>
      <c r="C6" s="20">
        <v>27</v>
      </c>
      <c r="D6" s="20">
        <v>4.2</v>
      </c>
      <c r="E6" s="30">
        <f t="shared" si="0"/>
        <v>52.800000000000004</v>
      </c>
      <c r="F6" s="68">
        <f t="shared" si="1"/>
        <v>7.9545454545454544E-2</v>
      </c>
    </row>
    <row r="7" spans="1:6" ht="16" customHeight="1">
      <c r="A7" s="19" t="s">
        <v>8</v>
      </c>
      <c r="B7" s="20">
        <v>21.6</v>
      </c>
      <c r="C7" s="20">
        <v>36</v>
      </c>
      <c r="D7" s="20">
        <v>16.3</v>
      </c>
      <c r="E7" s="30">
        <f t="shared" si="0"/>
        <v>73.900000000000006</v>
      </c>
      <c r="F7" s="68">
        <f t="shared" si="1"/>
        <v>0.22056833558863329</v>
      </c>
    </row>
    <row r="8" spans="1:6" ht="16" customHeight="1">
      <c r="A8" s="19" t="s">
        <v>9</v>
      </c>
      <c r="B8" s="20">
        <v>21.6</v>
      </c>
      <c r="C8" s="20">
        <v>45</v>
      </c>
      <c r="D8" s="20">
        <v>28.4</v>
      </c>
      <c r="E8" s="30">
        <f t="shared" si="0"/>
        <v>95</v>
      </c>
      <c r="F8" s="68">
        <f t="shared" si="1"/>
        <v>0.29894736842105263</v>
      </c>
    </row>
    <row r="9" spans="1:6" ht="16" customHeight="1">
      <c r="A9" s="19" t="s">
        <v>10</v>
      </c>
      <c r="B9" s="20">
        <v>21.6</v>
      </c>
      <c r="C9" s="20">
        <v>54</v>
      </c>
      <c r="D9" s="20">
        <v>40.5</v>
      </c>
      <c r="E9" s="30">
        <f t="shared" si="0"/>
        <v>116.1</v>
      </c>
      <c r="F9" s="68">
        <f t="shared" si="1"/>
        <v>0.34883720930232559</v>
      </c>
    </row>
    <row r="10" spans="1:6" ht="16" customHeight="1">
      <c r="A10" s="19" t="s">
        <v>11</v>
      </c>
      <c r="B10" s="20">
        <v>21.6</v>
      </c>
      <c r="C10" s="20">
        <v>63</v>
      </c>
      <c r="D10" s="20">
        <v>52.6</v>
      </c>
      <c r="E10" s="30">
        <f t="shared" si="0"/>
        <v>137.19999999999999</v>
      </c>
      <c r="F10" s="68">
        <f t="shared" si="1"/>
        <v>0.38338192419825079</v>
      </c>
    </row>
    <row r="11" spans="1:6" ht="16" customHeight="1">
      <c r="A11" s="19" t="s">
        <v>12</v>
      </c>
      <c r="B11" s="20">
        <v>21.6</v>
      </c>
      <c r="C11" s="20">
        <v>72</v>
      </c>
      <c r="D11" s="20">
        <v>64.7</v>
      </c>
      <c r="E11" s="30">
        <f t="shared" si="0"/>
        <v>158.30000000000001</v>
      </c>
      <c r="F11" s="68">
        <f t="shared" si="1"/>
        <v>0.40871762476310802</v>
      </c>
    </row>
    <row r="12" spans="1:6" ht="16" customHeight="1">
      <c r="A12" s="19" t="s">
        <v>13</v>
      </c>
      <c r="B12" s="20">
        <v>21.6</v>
      </c>
      <c r="C12" s="20">
        <v>81</v>
      </c>
      <c r="D12" s="20">
        <v>76.8</v>
      </c>
      <c r="E12" s="30">
        <f t="shared" si="0"/>
        <v>179.39999999999998</v>
      </c>
      <c r="F12" s="68">
        <f t="shared" si="1"/>
        <v>0.42809364548494988</v>
      </c>
    </row>
    <row r="13" spans="1:6" ht="16" customHeight="1">
      <c r="A13" s="19" t="s">
        <v>14</v>
      </c>
      <c r="B13" s="20">
        <v>21.6</v>
      </c>
      <c r="C13" s="20">
        <v>90</v>
      </c>
      <c r="D13" s="20">
        <v>88.9</v>
      </c>
      <c r="E13" s="30">
        <f t="shared" si="0"/>
        <v>200.5</v>
      </c>
      <c r="F13" s="68">
        <f t="shared" si="1"/>
        <v>0.44339152119700753</v>
      </c>
    </row>
    <row r="14" spans="1:6" ht="16" customHeight="1">
      <c r="A14" s="19" t="s">
        <v>15</v>
      </c>
      <c r="B14" s="20">
        <v>21.6</v>
      </c>
      <c r="C14" s="20">
        <v>99</v>
      </c>
      <c r="D14" s="20">
        <v>101</v>
      </c>
      <c r="E14" s="30">
        <f t="shared" si="0"/>
        <v>221.6</v>
      </c>
      <c r="F14" s="68">
        <f t="shared" si="1"/>
        <v>0.45577617328519859</v>
      </c>
    </row>
    <row r="15" spans="1:6" ht="16" customHeight="1">
      <c r="A15" s="19" t="s">
        <v>16</v>
      </c>
      <c r="B15" s="20">
        <v>21.6</v>
      </c>
      <c r="C15" s="20">
        <v>108</v>
      </c>
      <c r="D15" s="20">
        <v>113.1</v>
      </c>
      <c r="E15" s="30">
        <f t="shared" si="0"/>
        <v>242.7</v>
      </c>
      <c r="F15" s="68">
        <f t="shared" si="1"/>
        <v>0.46600741656365885</v>
      </c>
    </row>
    <row r="17" spans="1:1" ht="16.5">
      <c r="A17" s="15" t="s">
        <v>288</v>
      </c>
    </row>
  </sheetData>
  <mergeCells count="1">
    <mergeCell ref="A1:F1"/>
  </mergeCells>
  <printOptions horizontalCentered="1" verticalCentered="1"/>
  <pageMargins left="0.70866141732283472" right="0.70866141732283472" top="1.1811023622047245" bottom="0.78740157480314965" header="0.31496062992125984" footer="0.31496062992125984"/>
  <pageSetup paperSize="9" fitToWidth="0" fitToHeight="0" orientation="landscape" r:id="rId1"/>
  <headerFooter>
    <oddHeader>&amp;R&amp;G</oddHeader>
    <oddFooter>&amp;L&amp;"Calibri,Standard"&amp;10Pflegekosten je Tag&amp;C&amp;"Calibri,Standard"&amp;10&amp;F&amp;R&amp;"Calibri,Standard"&amp;10&amp;P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37"/>
  <sheetViews>
    <sheetView zoomScaleNormal="100" workbookViewId="0">
      <selection sqref="A1:H1"/>
    </sheetView>
  </sheetViews>
  <sheetFormatPr baseColWidth="10" defaultRowHeight="14.5"/>
  <cols>
    <col min="1" max="1" width="6.81640625" customWidth="1"/>
    <col min="2" max="2" width="4" style="1" customWidth="1"/>
    <col min="3" max="3" width="12.81640625" bestFit="1" customWidth="1"/>
    <col min="4" max="4" width="10.1796875" bestFit="1" customWidth="1"/>
    <col min="5" max="5" width="11.54296875" style="6" bestFit="1" customWidth="1"/>
    <col min="6" max="6" width="14.453125" bestFit="1" customWidth="1"/>
    <col min="7" max="7" width="13.453125" customWidth="1"/>
    <col min="8" max="8" width="12.81640625" customWidth="1"/>
    <col min="9" max="9" width="16.1796875" customWidth="1"/>
    <col min="10" max="10" width="4.1796875" customWidth="1"/>
    <col min="11" max="11" width="15.81640625" customWidth="1"/>
    <col min="12" max="12" width="13.54296875" customWidth="1"/>
    <col min="13" max="13" width="26.453125" customWidth="1"/>
    <col min="14" max="14" width="13.453125" customWidth="1"/>
    <col min="15" max="15" width="23.1796875" customWidth="1"/>
    <col min="229" max="229" width="8.453125" customWidth="1"/>
    <col min="230" max="230" width="0.81640625" customWidth="1"/>
    <col min="231" max="231" width="4" customWidth="1"/>
    <col min="232" max="232" width="1" customWidth="1"/>
    <col min="233" max="233" width="29.1796875" customWidth="1"/>
    <col min="234" max="234" width="0.81640625" customWidth="1"/>
    <col min="235" max="235" width="10" customWidth="1"/>
    <col min="236" max="236" width="0.54296875" customWidth="1"/>
    <col min="237" max="237" width="15.81640625" customWidth="1"/>
    <col min="238" max="238" width="17.81640625" customWidth="1"/>
    <col min="239" max="239" width="0.81640625" customWidth="1"/>
    <col min="240" max="240" width="25" customWidth="1"/>
    <col min="241" max="241" width="5" customWidth="1"/>
    <col min="242" max="242" width="19.81640625" customWidth="1"/>
    <col min="247" max="247" width="17" customWidth="1"/>
    <col min="485" max="485" width="8.453125" customWidth="1"/>
    <col min="486" max="486" width="0.81640625" customWidth="1"/>
    <col min="487" max="487" width="4" customWidth="1"/>
    <col min="488" max="488" width="1" customWidth="1"/>
    <col min="489" max="489" width="29.1796875" customWidth="1"/>
    <col min="490" max="490" width="0.81640625" customWidth="1"/>
    <col min="491" max="491" width="10" customWidth="1"/>
    <col min="492" max="492" width="0.54296875" customWidth="1"/>
    <col min="493" max="493" width="15.81640625" customWidth="1"/>
    <col min="494" max="494" width="17.81640625" customWidth="1"/>
    <col min="495" max="495" width="0.81640625" customWidth="1"/>
    <col min="496" max="496" width="25" customWidth="1"/>
    <col min="497" max="497" width="5" customWidth="1"/>
    <col min="498" max="498" width="19.81640625" customWidth="1"/>
    <col min="503" max="503" width="17" customWidth="1"/>
    <col min="741" max="741" width="8.453125" customWidth="1"/>
    <col min="742" max="742" width="0.81640625" customWidth="1"/>
    <col min="743" max="743" width="4" customWidth="1"/>
    <col min="744" max="744" width="1" customWidth="1"/>
    <col min="745" max="745" width="29.1796875" customWidth="1"/>
    <col min="746" max="746" width="0.81640625" customWidth="1"/>
    <col min="747" max="747" width="10" customWidth="1"/>
    <col min="748" max="748" width="0.54296875" customWidth="1"/>
    <col min="749" max="749" width="15.81640625" customWidth="1"/>
    <col min="750" max="750" width="17.81640625" customWidth="1"/>
    <col min="751" max="751" width="0.81640625" customWidth="1"/>
    <col min="752" max="752" width="25" customWidth="1"/>
    <col min="753" max="753" width="5" customWidth="1"/>
    <col min="754" max="754" width="19.81640625" customWidth="1"/>
    <col min="759" max="759" width="17" customWidth="1"/>
    <col min="997" max="997" width="8.453125" customWidth="1"/>
    <col min="998" max="998" width="0.81640625" customWidth="1"/>
    <col min="999" max="999" width="4" customWidth="1"/>
    <col min="1000" max="1000" width="1" customWidth="1"/>
    <col min="1001" max="1001" width="29.1796875" customWidth="1"/>
    <col min="1002" max="1002" width="0.81640625" customWidth="1"/>
    <col min="1003" max="1003" width="10" customWidth="1"/>
    <col min="1004" max="1004" width="0.54296875" customWidth="1"/>
    <col min="1005" max="1005" width="15.81640625" customWidth="1"/>
    <col min="1006" max="1006" width="17.81640625" customWidth="1"/>
    <col min="1007" max="1007" width="0.81640625" customWidth="1"/>
    <col min="1008" max="1008" width="25" customWidth="1"/>
    <col min="1009" max="1009" width="5" customWidth="1"/>
    <col min="1010" max="1010" width="19.81640625" customWidth="1"/>
    <col min="1015" max="1015" width="17" customWidth="1"/>
    <col min="1253" max="1253" width="8.453125" customWidth="1"/>
    <col min="1254" max="1254" width="0.81640625" customWidth="1"/>
    <col min="1255" max="1255" width="4" customWidth="1"/>
    <col min="1256" max="1256" width="1" customWidth="1"/>
    <col min="1257" max="1257" width="29.1796875" customWidth="1"/>
    <col min="1258" max="1258" width="0.81640625" customWidth="1"/>
    <col min="1259" max="1259" width="10" customWidth="1"/>
    <col min="1260" max="1260" width="0.54296875" customWidth="1"/>
    <col min="1261" max="1261" width="15.81640625" customWidth="1"/>
    <col min="1262" max="1262" width="17.81640625" customWidth="1"/>
    <col min="1263" max="1263" width="0.81640625" customWidth="1"/>
    <col min="1264" max="1264" width="25" customWidth="1"/>
    <col min="1265" max="1265" width="5" customWidth="1"/>
    <col min="1266" max="1266" width="19.81640625" customWidth="1"/>
    <col min="1271" max="1271" width="17" customWidth="1"/>
    <col min="1509" max="1509" width="8.453125" customWidth="1"/>
    <col min="1510" max="1510" width="0.81640625" customWidth="1"/>
    <col min="1511" max="1511" width="4" customWidth="1"/>
    <col min="1512" max="1512" width="1" customWidth="1"/>
    <col min="1513" max="1513" width="29.1796875" customWidth="1"/>
    <col min="1514" max="1514" width="0.81640625" customWidth="1"/>
    <col min="1515" max="1515" width="10" customWidth="1"/>
    <col min="1516" max="1516" width="0.54296875" customWidth="1"/>
    <col min="1517" max="1517" width="15.81640625" customWidth="1"/>
    <col min="1518" max="1518" width="17.81640625" customWidth="1"/>
    <col min="1519" max="1519" width="0.81640625" customWidth="1"/>
    <col min="1520" max="1520" width="25" customWidth="1"/>
    <col min="1521" max="1521" width="5" customWidth="1"/>
    <col min="1522" max="1522" width="19.81640625" customWidth="1"/>
    <col min="1527" max="1527" width="17" customWidth="1"/>
    <col min="1765" max="1765" width="8.453125" customWidth="1"/>
    <col min="1766" max="1766" width="0.81640625" customWidth="1"/>
    <col min="1767" max="1767" width="4" customWidth="1"/>
    <col min="1768" max="1768" width="1" customWidth="1"/>
    <col min="1769" max="1769" width="29.1796875" customWidth="1"/>
    <col min="1770" max="1770" width="0.81640625" customWidth="1"/>
    <col min="1771" max="1771" width="10" customWidth="1"/>
    <col min="1772" max="1772" width="0.54296875" customWidth="1"/>
    <col min="1773" max="1773" width="15.81640625" customWidth="1"/>
    <col min="1774" max="1774" width="17.81640625" customWidth="1"/>
    <col min="1775" max="1775" width="0.81640625" customWidth="1"/>
    <col min="1776" max="1776" width="25" customWidth="1"/>
    <col min="1777" max="1777" width="5" customWidth="1"/>
    <col min="1778" max="1778" width="19.81640625" customWidth="1"/>
    <col min="1783" max="1783" width="17" customWidth="1"/>
    <col min="2021" max="2021" width="8.453125" customWidth="1"/>
    <col min="2022" max="2022" width="0.81640625" customWidth="1"/>
    <col min="2023" max="2023" width="4" customWidth="1"/>
    <col min="2024" max="2024" width="1" customWidth="1"/>
    <col min="2025" max="2025" width="29.1796875" customWidth="1"/>
    <col min="2026" max="2026" width="0.81640625" customWidth="1"/>
    <col min="2027" max="2027" width="10" customWidth="1"/>
    <col min="2028" max="2028" width="0.54296875" customWidth="1"/>
    <col min="2029" max="2029" width="15.81640625" customWidth="1"/>
    <col min="2030" max="2030" width="17.81640625" customWidth="1"/>
    <col min="2031" max="2031" width="0.81640625" customWidth="1"/>
    <col min="2032" max="2032" width="25" customWidth="1"/>
    <col min="2033" max="2033" width="5" customWidth="1"/>
    <col min="2034" max="2034" width="19.81640625" customWidth="1"/>
    <col min="2039" max="2039" width="17" customWidth="1"/>
    <col min="2277" max="2277" width="8.453125" customWidth="1"/>
    <col min="2278" max="2278" width="0.81640625" customWidth="1"/>
    <col min="2279" max="2279" width="4" customWidth="1"/>
    <col min="2280" max="2280" width="1" customWidth="1"/>
    <col min="2281" max="2281" width="29.1796875" customWidth="1"/>
    <col min="2282" max="2282" width="0.81640625" customWidth="1"/>
    <col min="2283" max="2283" width="10" customWidth="1"/>
    <col min="2284" max="2284" width="0.54296875" customWidth="1"/>
    <col min="2285" max="2285" width="15.81640625" customWidth="1"/>
    <col min="2286" max="2286" width="17.81640625" customWidth="1"/>
    <col min="2287" max="2287" width="0.81640625" customWidth="1"/>
    <col min="2288" max="2288" width="25" customWidth="1"/>
    <col min="2289" max="2289" width="5" customWidth="1"/>
    <col min="2290" max="2290" width="19.81640625" customWidth="1"/>
    <col min="2295" max="2295" width="17" customWidth="1"/>
    <col min="2533" max="2533" width="8.453125" customWidth="1"/>
    <col min="2534" max="2534" width="0.81640625" customWidth="1"/>
    <col min="2535" max="2535" width="4" customWidth="1"/>
    <col min="2536" max="2536" width="1" customWidth="1"/>
    <col min="2537" max="2537" width="29.1796875" customWidth="1"/>
    <col min="2538" max="2538" width="0.81640625" customWidth="1"/>
    <col min="2539" max="2539" width="10" customWidth="1"/>
    <col min="2540" max="2540" width="0.54296875" customWidth="1"/>
    <col min="2541" max="2541" width="15.81640625" customWidth="1"/>
    <col min="2542" max="2542" width="17.81640625" customWidth="1"/>
    <col min="2543" max="2543" width="0.81640625" customWidth="1"/>
    <col min="2544" max="2544" width="25" customWidth="1"/>
    <col min="2545" max="2545" width="5" customWidth="1"/>
    <col min="2546" max="2546" width="19.81640625" customWidth="1"/>
    <col min="2551" max="2551" width="17" customWidth="1"/>
    <col min="2789" max="2789" width="8.453125" customWidth="1"/>
    <col min="2790" max="2790" width="0.81640625" customWidth="1"/>
    <col min="2791" max="2791" width="4" customWidth="1"/>
    <col min="2792" max="2792" width="1" customWidth="1"/>
    <col min="2793" max="2793" width="29.1796875" customWidth="1"/>
    <col min="2794" max="2794" width="0.81640625" customWidth="1"/>
    <col min="2795" max="2795" width="10" customWidth="1"/>
    <col min="2796" max="2796" width="0.54296875" customWidth="1"/>
    <col min="2797" max="2797" width="15.81640625" customWidth="1"/>
    <col min="2798" max="2798" width="17.81640625" customWidth="1"/>
    <col min="2799" max="2799" width="0.81640625" customWidth="1"/>
    <col min="2800" max="2800" width="25" customWidth="1"/>
    <col min="2801" max="2801" width="5" customWidth="1"/>
    <col min="2802" max="2802" width="19.81640625" customWidth="1"/>
    <col min="2807" max="2807" width="17" customWidth="1"/>
    <col min="3045" max="3045" width="8.453125" customWidth="1"/>
    <col min="3046" max="3046" width="0.81640625" customWidth="1"/>
    <col min="3047" max="3047" width="4" customWidth="1"/>
    <col min="3048" max="3048" width="1" customWidth="1"/>
    <col min="3049" max="3049" width="29.1796875" customWidth="1"/>
    <col min="3050" max="3050" width="0.81640625" customWidth="1"/>
    <col min="3051" max="3051" width="10" customWidth="1"/>
    <col min="3052" max="3052" width="0.54296875" customWidth="1"/>
    <col min="3053" max="3053" width="15.81640625" customWidth="1"/>
    <col min="3054" max="3054" width="17.81640625" customWidth="1"/>
    <col min="3055" max="3055" width="0.81640625" customWidth="1"/>
    <col min="3056" max="3056" width="25" customWidth="1"/>
    <col min="3057" max="3057" width="5" customWidth="1"/>
    <col min="3058" max="3058" width="19.81640625" customWidth="1"/>
    <col min="3063" max="3063" width="17" customWidth="1"/>
    <col min="3301" max="3301" width="8.453125" customWidth="1"/>
    <col min="3302" max="3302" width="0.81640625" customWidth="1"/>
    <col min="3303" max="3303" width="4" customWidth="1"/>
    <col min="3304" max="3304" width="1" customWidth="1"/>
    <col min="3305" max="3305" width="29.1796875" customWidth="1"/>
    <col min="3306" max="3306" width="0.81640625" customWidth="1"/>
    <col min="3307" max="3307" width="10" customWidth="1"/>
    <col min="3308" max="3308" width="0.54296875" customWidth="1"/>
    <col min="3309" max="3309" width="15.81640625" customWidth="1"/>
    <col min="3310" max="3310" width="17.81640625" customWidth="1"/>
    <col min="3311" max="3311" width="0.81640625" customWidth="1"/>
    <col min="3312" max="3312" width="25" customWidth="1"/>
    <col min="3313" max="3313" width="5" customWidth="1"/>
    <col min="3314" max="3314" width="19.81640625" customWidth="1"/>
    <col min="3319" max="3319" width="17" customWidth="1"/>
    <col min="3557" max="3557" width="8.453125" customWidth="1"/>
    <col min="3558" max="3558" width="0.81640625" customWidth="1"/>
    <col min="3559" max="3559" width="4" customWidth="1"/>
    <col min="3560" max="3560" width="1" customWidth="1"/>
    <col min="3561" max="3561" width="29.1796875" customWidth="1"/>
    <col min="3562" max="3562" width="0.81640625" customWidth="1"/>
    <col min="3563" max="3563" width="10" customWidth="1"/>
    <col min="3564" max="3564" width="0.54296875" customWidth="1"/>
    <col min="3565" max="3565" width="15.81640625" customWidth="1"/>
    <col min="3566" max="3566" width="17.81640625" customWidth="1"/>
    <col min="3567" max="3567" width="0.81640625" customWidth="1"/>
    <col min="3568" max="3568" width="25" customWidth="1"/>
    <col min="3569" max="3569" width="5" customWidth="1"/>
    <col min="3570" max="3570" width="19.81640625" customWidth="1"/>
    <col min="3575" max="3575" width="17" customWidth="1"/>
    <col min="3813" max="3813" width="8.453125" customWidth="1"/>
    <col min="3814" max="3814" width="0.81640625" customWidth="1"/>
    <col min="3815" max="3815" width="4" customWidth="1"/>
    <col min="3816" max="3816" width="1" customWidth="1"/>
    <col min="3817" max="3817" width="29.1796875" customWidth="1"/>
    <col min="3818" max="3818" width="0.81640625" customWidth="1"/>
    <col min="3819" max="3819" width="10" customWidth="1"/>
    <col min="3820" max="3820" width="0.54296875" customWidth="1"/>
    <col min="3821" max="3821" width="15.81640625" customWidth="1"/>
    <col min="3822" max="3822" width="17.81640625" customWidth="1"/>
    <col min="3823" max="3823" width="0.81640625" customWidth="1"/>
    <col min="3824" max="3824" width="25" customWidth="1"/>
    <col min="3825" max="3825" width="5" customWidth="1"/>
    <col min="3826" max="3826" width="19.81640625" customWidth="1"/>
    <col min="3831" max="3831" width="17" customWidth="1"/>
    <col min="4069" max="4069" width="8.453125" customWidth="1"/>
    <col min="4070" max="4070" width="0.81640625" customWidth="1"/>
    <col min="4071" max="4071" width="4" customWidth="1"/>
    <col min="4072" max="4072" width="1" customWidth="1"/>
    <col min="4073" max="4073" width="29.1796875" customWidth="1"/>
    <col min="4074" max="4074" width="0.81640625" customWidth="1"/>
    <col min="4075" max="4075" width="10" customWidth="1"/>
    <col min="4076" max="4076" width="0.54296875" customWidth="1"/>
    <col min="4077" max="4077" width="15.81640625" customWidth="1"/>
    <col min="4078" max="4078" width="17.81640625" customWidth="1"/>
    <col min="4079" max="4079" width="0.81640625" customWidth="1"/>
    <col min="4080" max="4080" width="25" customWidth="1"/>
    <col min="4081" max="4081" width="5" customWidth="1"/>
    <col min="4082" max="4082" width="19.81640625" customWidth="1"/>
    <col min="4087" max="4087" width="17" customWidth="1"/>
    <col min="4325" max="4325" width="8.453125" customWidth="1"/>
    <col min="4326" max="4326" width="0.81640625" customWidth="1"/>
    <col min="4327" max="4327" width="4" customWidth="1"/>
    <col min="4328" max="4328" width="1" customWidth="1"/>
    <col min="4329" max="4329" width="29.1796875" customWidth="1"/>
    <col min="4330" max="4330" width="0.81640625" customWidth="1"/>
    <col min="4331" max="4331" width="10" customWidth="1"/>
    <col min="4332" max="4332" width="0.54296875" customWidth="1"/>
    <col min="4333" max="4333" width="15.81640625" customWidth="1"/>
    <col min="4334" max="4334" width="17.81640625" customWidth="1"/>
    <col min="4335" max="4335" width="0.81640625" customWidth="1"/>
    <col min="4336" max="4336" width="25" customWidth="1"/>
    <col min="4337" max="4337" width="5" customWidth="1"/>
    <col min="4338" max="4338" width="19.81640625" customWidth="1"/>
    <col min="4343" max="4343" width="17" customWidth="1"/>
    <col min="4581" max="4581" width="8.453125" customWidth="1"/>
    <col min="4582" max="4582" width="0.81640625" customWidth="1"/>
    <col min="4583" max="4583" width="4" customWidth="1"/>
    <col min="4584" max="4584" width="1" customWidth="1"/>
    <col min="4585" max="4585" width="29.1796875" customWidth="1"/>
    <col min="4586" max="4586" width="0.81640625" customWidth="1"/>
    <col min="4587" max="4587" width="10" customWidth="1"/>
    <col min="4588" max="4588" width="0.54296875" customWidth="1"/>
    <col min="4589" max="4589" width="15.81640625" customWidth="1"/>
    <col min="4590" max="4590" width="17.81640625" customWidth="1"/>
    <col min="4591" max="4591" width="0.81640625" customWidth="1"/>
    <col min="4592" max="4592" width="25" customWidth="1"/>
    <col min="4593" max="4593" width="5" customWidth="1"/>
    <col min="4594" max="4594" width="19.81640625" customWidth="1"/>
    <col min="4599" max="4599" width="17" customWidth="1"/>
    <col min="4837" max="4837" width="8.453125" customWidth="1"/>
    <col min="4838" max="4838" width="0.81640625" customWidth="1"/>
    <col min="4839" max="4839" width="4" customWidth="1"/>
    <col min="4840" max="4840" width="1" customWidth="1"/>
    <col min="4841" max="4841" width="29.1796875" customWidth="1"/>
    <col min="4842" max="4842" width="0.81640625" customWidth="1"/>
    <col min="4843" max="4843" width="10" customWidth="1"/>
    <col min="4844" max="4844" width="0.54296875" customWidth="1"/>
    <col min="4845" max="4845" width="15.81640625" customWidth="1"/>
    <col min="4846" max="4846" width="17.81640625" customWidth="1"/>
    <col min="4847" max="4847" width="0.81640625" customWidth="1"/>
    <col min="4848" max="4848" width="25" customWidth="1"/>
    <col min="4849" max="4849" width="5" customWidth="1"/>
    <col min="4850" max="4850" width="19.81640625" customWidth="1"/>
    <col min="4855" max="4855" width="17" customWidth="1"/>
    <col min="5093" max="5093" width="8.453125" customWidth="1"/>
    <col min="5094" max="5094" width="0.81640625" customWidth="1"/>
    <col min="5095" max="5095" width="4" customWidth="1"/>
    <col min="5096" max="5096" width="1" customWidth="1"/>
    <col min="5097" max="5097" width="29.1796875" customWidth="1"/>
    <col min="5098" max="5098" width="0.81640625" customWidth="1"/>
    <col min="5099" max="5099" width="10" customWidth="1"/>
    <col min="5100" max="5100" width="0.54296875" customWidth="1"/>
    <col min="5101" max="5101" width="15.81640625" customWidth="1"/>
    <col min="5102" max="5102" width="17.81640625" customWidth="1"/>
    <col min="5103" max="5103" width="0.81640625" customWidth="1"/>
    <col min="5104" max="5104" width="25" customWidth="1"/>
    <col min="5105" max="5105" width="5" customWidth="1"/>
    <col min="5106" max="5106" width="19.81640625" customWidth="1"/>
    <col min="5111" max="5111" width="17" customWidth="1"/>
    <col min="5349" max="5349" width="8.453125" customWidth="1"/>
    <col min="5350" max="5350" width="0.81640625" customWidth="1"/>
    <col min="5351" max="5351" width="4" customWidth="1"/>
    <col min="5352" max="5352" width="1" customWidth="1"/>
    <col min="5353" max="5353" width="29.1796875" customWidth="1"/>
    <col min="5354" max="5354" width="0.81640625" customWidth="1"/>
    <col min="5355" max="5355" width="10" customWidth="1"/>
    <col min="5356" max="5356" width="0.54296875" customWidth="1"/>
    <col min="5357" max="5357" width="15.81640625" customWidth="1"/>
    <col min="5358" max="5358" width="17.81640625" customWidth="1"/>
    <col min="5359" max="5359" width="0.81640625" customWidth="1"/>
    <col min="5360" max="5360" width="25" customWidth="1"/>
    <col min="5361" max="5361" width="5" customWidth="1"/>
    <col min="5362" max="5362" width="19.81640625" customWidth="1"/>
    <col min="5367" max="5367" width="17" customWidth="1"/>
    <col min="5605" max="5605" width="8.453125" customWidth="1"/>
    <col min="5606" max="5606" width="0.81640625" customWidth="1"/>
    <col min="5607" max="5607" width="4" customWidth="1"/>
    <col min="5608" max="5608" width="1" customWidth="1"/>
    <col min="5609" max="5609" width="29.1796875" customWidth="1"/>
    <col min="5610" max="5610" width="0.81640625" customWidth="1"/>
    <col min="5611" max="5611" width="10" customWidth="1"/>
    <col min="5612" max="5612" width="0.54296875" customWidth="1"/>
    <col min="5613" max="5613" width="15.81640625" customWidth="1"/>
    <col min="5614" max="5614" width="17.81640625" customWidth="1"/>
    <col min="5615" max="5615" width="0.81640625" customWidth="1"/>
    <col min="5616" max="5616" width="25" customWidth="1"/>
    <col min="5617" max="5617" width="5" customWidth="1"/>
    <col min="5618" max="5618" width="19.81640625" customWidth="1"/>
    <col min="5623" max="5623" width="17" customWidth="1"/>
    <col min="5861" max="5861" width="8.453125" customWidth="1"/>
    <col min="5862" max="5862" width="0.81640625" customWidth="1"/>
    <col min="5863" max="5863" width="4" customWidth="1"/>
    <col min="5864" max="5864" width="1" customWidth="1"/>
    <col min="5865" max="5865" width="29.1796875" customWidth="1"/>
    <col min="5866" max="5866" width="0.81640625" customWidth="1"/>
    <col min="5867" max="5867" width="10" customWidth="1"/>
    <col min="5868" max="5868" width="0.54296875" customWidth="1"/>
    <col min="5869" max="5869" width="15.81640625" customWidth="1"/>
    <col min="5870" max="5870" width="17.81640625" customWidth="1"/>
    <col min="5871" max="5871" width="0.81640625" customWidth="1"/>
    <col min="5872" max="5872" width="25" customWidth="1"/>
    <col min="5873" max="5873" width="5" customWidth="1"/>
    <col min="5874" max="5874" width="19.81640625" customWidth="1"/>
    <col min="5879" max="5879" width="17" customWidth="1"/>
    <col min="6117" max="6117" width="8.453125" customWidth="1"/>
    <col min="6118" max="6118" width="0.81640625" customWidth="1"/>
    <col min="6119" max="6119" width="4" customWidth="1"/>
    <col min="6120" max="6120" width="1" customWidth="1"/>
    <col min="6121" max="6121" width="29.1796875" customWidth="1"/>
    <col min="6122" max="6122" width="0.81640625" customWidth="1"/>
    <col min="6123" max="6123" width="10" customWidth="1"/>
    <col min="6124" max="6124" width="0.54296875" customWidth="1"/>
    <col min="6125" max="6125" width="15.81640625" customWidth="1"/>
    <col min="6126" max="6126" width="17.81640625" customWidth="1"/>
    <col min="6127" max="6127" width="0.81640625" customWidth="1"/>
    <col min="6128" max="6128" width="25" customWidth="1"/>
    <col min="6129" max="6129" width="5" customWidth="1"/>
    <col min="6130" max="6130" width="19.81640625" customWidth="1"/>
    <col min="6135" max="6135" width="17" customWidth="1"/>
    <col min="6373" max="6373" width="8.453125" customWidth="1"/>
    <col min="6374" max="6374" width="0.81640625" customWidth="1"/>
    <col min="6375" max="6375" width="4" customWidth="1"/>
    <col min="6376" max="6376" width="1" customWidth="1"/>
    <col min="6377" max="6377" width="29.1796875" customWidth="1"/>
    <col min="6378" max="6378" width="0.81640625" customWidth="1"/>
    <col min="6379" max="6379" width="10" customWidth="1"/>
    <col min="6380" max="6380" width="0.54296875" customWidth="1"/>
    <col min="6381" max="6381" width="15.81640625" customWidth="1"/>
    <col min="6382" max="6382" width="17.81640625" customWidth="1"/>
    <col min="6383" max="6383" width="0.81640625" customWidth="1"/>
    <col min="6384" max="6384" width="25" customWidth="1"/>
    <col min="6385" max="6385" width="5" customWidth="1"/>
    <col min="6386" max="6386" width="19.81640625" customWidth="1"/>
    <col min="6391" max="6391" width="17" customWidth="1"/>
    <col min="6629" max="6629" width="8.453125" customWidth="1"/>
    <col min="6630" max="6630" width="0.81640625" customWidth="1"/>
    <col min="6631" max="6631" width="4" customWidth="1"/>
    <col min="6632" max="6632" width="1" customWidth="1"/>
    <col min="6633" max="6633" width="29.1796875" customWidth="1"/>
    <col min="6634" max="6634" width="0.81640625" customWidth="1"/>
    <col min="6635" max="6635" width="10" customWidth="1"/>
    <col min="6636" max="6636" width="0.54296875" customWidth="1"/>
    <col min="6637" max="6637" width="15.81640625" customWidth="1"/>
    <col min="6638" max="6638" width="17.81640625" customWidth="1"/>
    <col min="6639" max="6639" width="0.81640625" customWidth="1"/>
    <col min="6640" max="6640" width="25" customWidth="1"/>
    <col min="6641" max="6641" width="5" customWidth="1"/>
    <col min="6642" max="6642" width="19.81640625" customWidth="1"/>
    <col min="6647" max="6647" width="17" customWidth="1"/>
    <col min="6885" max="6885" width="8.453125" customWidth="1"/>
    <col min="6886" max="6886" width="0.81640625" customWidth="1"/>
    <col min="6887" max="6887" width="4" customWidth="1"/>
    <col min="6888" max="6888" width="1" customWidth="1"/>
    <col min="6889" max="6889" width="29.1796875" customWidth="1"/>
    <col min="6890" max="6890" width="0.81640625" customWidth="1"/>
    <col min="6891" max="6891" width="10" customWidth="1"/>
    <col min="6892" max="6892" width="0.54296875" customWidth="1"/>
    <col min="6893" max="6893" width="15.81640625" customWidth="1"/>
    <col min="6894" max="6894" width="17.81640625" customWidth="1"/>
    <col min="6895" max="6895" width="0.81640625" customWidth="1"/>
    <col min="6896" max="6896" width="25" customWidth="1"/>
    <col min="6897" max="6897" width="5" customWidth="1"/>
    <col min="6898" max="6898" width="19.81640625" customWidth="1"/>
    <col min="6903" max="6903" width="17" customWidth="1"/>
    <col min="7141" max="7141" width="8.453125" customWidth="1"/>
    <col min="7142" max="7142" width="0.81640625" customWidth="1"/>
    <col min="7143" max="7143" width="4" customWidth="1"/>
    <col min="7144" max="7144" width="1" customWidth="1"/>
    <col min="7145" max="7145" width="29.1796875" customWidth="1"/>
    <col min="7146" max="7146" width="0.81640625" customWidth="1"/>
    <col min="7147" max="7147" width="10" customWidth="1"/>
    <col min="7148" max="7148" width="0.54296875" customWidth="1"/>
    <col min="7149" max="7149" width="15.81640625" customWidth="1"/>
    <col min="7150" max="7150" width="17.81640625" customWidth="1"/>
    <col min="7151" max="7151" width="0.81640625" customWidth="1"/>
    <col min="7152" max="7152" width="25" customWidth="1"/>
    <col min="7153" max="7153" width="5" customWidth="1"/>
    <col min="7154" max="7154" width="19.81640625" customWidth="1"/>
    <col min="7159" max="7159" width="17" customWidth="1"/>
    <col min="7397" max="7397" width="8.453125" customWidth="1"/>
    <col min="7398" max="7398" width="0.81640625" customWidth="1"/>
    <col min="7399" max="7399" width="4" customWidth="1"/>
    <col min="7400" max="7400" width="1" customWidth="1"/>
    <col min="7401" max="7401" width="29.1796875" customWidth="1"/>
    <col min="7402" max="7402" width="0.81640625" customWidth="1"/>
    <col min="7403" max="7403" width="10" customWidth="1"/>
    <col min="7404" max="7404" width="0.54296875" customWidth="1"/>
    <col min="7405" max="7405" width="15.81640625" customWidth="1"/>
    <col min="7406" max="7406" width="17.81640625" customWidth="1"/>
    <col min="7407" max="7407" width="0.81640625" customWidth="1"/>
    <col min="7408" max="7408" width="25" customWidth="1"/>
    <col min="7409" max="7409" width="5" customWidth="1"/>
    <col min="7410" max="7410" width="19.81640625" customWidth="1"/>
    <col min="7415" max="7415" width="17" customWidth="1"/>
    <col min="7653" max="7653" width="8.453125" customWidth="1"/>
    <col min="7654" max="7654" width="0.81640625" customWidth="1"/>
    <col min="7655" max="7655" width="4" customWidth="1"/>
    <col min="7656" max="7656" width="1" customWidth="1"/>
    <col min="7657" max="7657" width="29.1796875" customWidth="1"/>
    <col min="7658" max="7658" width="0.81640625" customWidth="1"/>
    <col min="7659" max="7659" width="10" customWidth="1"/>
    <col min="7660" max="7660" width="0.54296875" customWidth="1"/>
    <col min="7661" max="7661" width="15.81640625" customWidth="1"/>
    <col min="7662" max="7662" width="17.81640625" customWidth="1"/>
    <col min="7663" max="7663" width="0.81640625" customWidth="1"/>
    <col min="7664" max="7664" width="25" customWidth="1"/>
    <col min="7665" max="7665" width="5" customWidth="1"/>
    <col min="7666" max="7666" width="19.81640625" customWidth="1"/>
    <col min="7671" max="7671" width="17" customWidth="1"/>
    <col min="7909" max="7909" width="8.453125" customWidth="1"/>
    <col min="7910" max="7910" width="0.81640625" customWidth="1"/>
    <col min="7911" max="7911" width="4" customWidth="1"/>
    <col min="7912" max="7912" width="1" customWidth="1"/>
    <col min="7913" max="7913" width="29.1796875" customWidth="1"/>
    <col min="7914" max="7914" width="0.81640625" customWidth="1"/>
    <col min="7915" max="7915" width="10" customWidth="1"/>
    <col min="7916" max="7916" width="0.54296875" customWidth="1"/>
    <col min="7917" max="7917" width="15.81640625" customWidth="1"/>
    <col min="7918" max="7918" width="17.81640625" customWidth="1"/>
    <col min="7919" max="7919" width="0.81640625" customWidth="1"/>
    <col min="7920" max="7920" width="25" customWidth="1"/>
    <col min="7921" max="7921" width="5" customWidth="1"/>
    <col min="7922" max="7922" width="19.81640625" customWidth="1"/>
    <col min="7927" max="7927" width="17" customWidth="1"/>
    <col min="8165" max="8165" width="8.453125" customWidth="1"/>
    <col min="8166" max="8166" width="0.81640625" customWidth="1"/>
    <col min="8167" max="8167" width="4" customWidth="1"/>
    <col min="8168" max="8168" width="1" customWidth="1"/>
    <col min="8169" max="8169" width="29.1796875" customWidth="1"/>
    <col min="8170" max="8170" width="0.81640625" customWidth="1"/>
    <col min="8171" max="8171" width="10" customWidth="1"/>
    <col min="8172" max="8172" width="0.54296875" customWidth="1"/>
    <col min="8173" max="8173" width="15.81640625" customWidth="1"/>
    <col min="8174" max="8174" width="17.81640625" customWidth="1"/>
    <col min="8175" max="8175" width="0.81640625" customWidth="1"/>
    <col min="8176" max="8176" width="25" customWidth="1"/>
    <col min="8177" max="8177" width="5" customWidth="1"/>
    <col min="8178" max="8178" width="19.81640625" customWidth="1"/>
    <col min="8183" max="8183" width="17" customWidth="1"/>
    <col min="8421" max="8421" width="8.453125" customWidth="1"/>
    <col min="8422" max="8422" width="0.81640625" customWidth="1"/>
    <col min="8423" max="8423" width="4" customWidth="1"/>
    <col min="8424" max="8424" width="1" customWidth="1"/>
    <col min="8425" max="8425" width="29.1796875" customWidth="1"/>
    <col min="8426" max="8426" width="0.81640625" customWidth="1"/>
    <col min="8427" max="8427" width="10" customWidth="1"/>
    <col min="8428" max="8428" width="0.54296875" customWidth="1"/>
    <col min="8429" max="8429" width="15.81640625" customWidth="1"/>
    <col min="8430" max="8430" width="17.81640625" customWidth="1"/>
    <col min="8431" max="8431" width="0.81640625" customWidth="1"/>
    <col min="8432" max="8432" width="25" customWidth="1"/>
    <col min="8433" max="8433" width="5" customWidth="1"/>
    <col min="8434" max="8434" width="19.81640625" customWidth="1"/>
    <col min="8439" max="8439" width="17" customWidth="1"/>
    <col min="8677" max="8677" width="8.453125" customWidth="1"/>
    <col min="8678" max="8678" width="0.81640625" customWidth="1"/>
    <col min="8679" max="8679" width="4" customWidth="1"/>
    <col min="8680" max="8680" width="1" customWidth="1"/>
    <col min="8681" max="8681" width="29.1796875" customWidth="1"/>
    <col min="8682" max="8682" width="0.81640625" customWidth="1"/>
    <col min="8683" max="8683" width="10" customWidth="1"/>
    <col min="8684" max="8684" width="0.54296875" customWidth="1"/>
    <col min="8685" max="8685" width="15.81640625" customWidth="1"/>
    <col min="8686" max="8686" width="17.81640625" customWidth="1"/>
    <col min="8687" max="8687" width="0.81640625" customWidth="1"/>
    <col min="8688" max="8688" width="25" customWidth="1"/>
    <col min="8689" max="8689" width="5" customWidth="1"/>
    <col min="8690" max="8690" width="19.81640625" customWidth="1"/>
    <col min="8695" max="8695" width="17" customWidth="1"/>
    <col min="8933" max="8933" width="8.453125" customWidth="1"/>
    <col min="8934" max="8934" width="0.81640625" customWidth="1"/>
    <col min="8935" max="8935" width="4" customWidth="1"/>
    <col min="8936" max="8936" width="1" customWidth="1"/>
    <col min="8937" max="8937" width="29.1796875" customWidth="1"/>
    <col min="8938" max="8938" width="0.81640625" customWidth="1"/>
    <col min="8939" max="8939" width="10" customWidth="1"/>
    <col min="8940" max="8940" width="0.54296875" customWidth="1"/>
    <col min="8941" max="8941" width="15.81640625" customWidth="1"/>
    <col min="8942" max="8942" width="17.81640625" customWidth="1"/>
    <col min="8943" max="8943" width="0.81640625" customWidth="1"/>
    <col min="8944" max="8944" width="25" customWidth="1"/>
    <col min="8945" max="8945" width="5" customWidth="1"/>
    <col min="8946" max="8946" width="19.81640625" customWidth="1"/>
    <col min="8951" max="8951" width="17" customWidth="1"/>
    <col min="9189" max="9189" width="8.453125" customWidth="1"/>
    <col min="9190" max="9190" width="0.81640625" customWidth="1"/>
    <col min="9191" max="9191" width="4" customWidth="1"/>
    <col min="9192" max="9192" width="1" customWidth="1"/>
    <col min="9193" max="9193" width="29.1796875" customWidth="1"/>
    <col min="9194" max="9194" width="0.81640625" customWidth="1"/>
    <col min="9195" max="9195" width="10" customWidth="1"/>
    <col min="9196" max="9196" width="0.54296875" customWidth="1"/>
    <col min="9197" max="9197" width="15.81640625" customWidth="1"/>
    <col min="9198" max="9198" width="17.81640625" customWidth="1"/>
    <col min="9199" max="9199" width="0.81640625" customWidth="1"/>
    <col min="9200" max="9200" width="25" customWidth="1"/>
    <col min="9201" max="9201" width="5" customWidth="1"/>
    <col min="9202" max="9202" width="19.81640625" customWidth="1"/>
    <col min="9207" max="9207" width="17" customWidth="1"/>
    <col min="9445" max="9445" width="8.453125" customWidth="1"/>
    <col min="9446" max="9446" width="0.81640625" customWidth="1"/>
    <col min="9447" max="9447" width="4" customWidth="1"/>
    <col min="9448" max="9448" width="1" customWidth="1"/>
    <col min="9449" max="9449" width="29.1796875" customWidth="1"/>
    <col min="9450" max="9450" width="0.81640625" customWidth="1"/>
    <col min="9451" max="9451" width="10" customWidth="1"/>
    <col min="9452" max="9452" width="0.54296875" customWidth="1"/>
    <col min="9453" max="9453" width="15.81640625" customWidth="1"/>
    <col min="9454" max="9454" width="17.81640625" customWidth="1"/>
    <col min="9455" max="9455" width="0.81640625" customWidth="1"/>
    <col min="9456" max="9456" width="25" customWidth="1"/>
    <col min="9457" max="9457" width="5" customWidth="1"/>
    <col min="9458" max="9458" width="19.81640625" customWidth="1"/>
    <col min="9463" max="9463" width="17" customWidth="1"/>
    <col min="9701" max="9701" width="8.453125" customWidth="1"/>
    <col min="9702" max="9702" width="0.81640625" customWidth="1"/>
    <col min="9703" max="9703" width="4" customWidth="1"/>
    <col min="9704" max="9704" width="1" customWidth="1"/>
    <col min="9705" max="9705" width="29.1796875" customWidth="1"/>
    <col min="9706" max="9706" width="0.81640625" customWidth="1"/>
    <col min="9707" max="9707" width="10" customWidth="1"/>
    <col min="9708" max="9708" width="0.54296875" customWidth="1"/>
    <col min="9709" max="9709" width="15.81640625" customWidth="1"/>
    <col min="9710" max="9710" width="17.81640625" customWidth="1"/>
    <col min="9711" max="9711" width="0.81640625" customWidth="1"/>
    <col min="9712" max="9712" width="25" customWidth="1"/>
    <col min="9713" max="9713" width="5" customWidth="1"/>
    <col min="9714" max="9714" width="19.81640625" customWidth="1"/>
    <col min="9719" max="9719" width="17" customWidth="1"/>
    <col min="9957" max="9957" width="8.453125" customWidth="1"/>
    <col min="9958" max="9958" width="0.81640625" customWidth="1"/>
    <col min="9959" max="9959" width="4" customWidth="1"/>
    <col min="9960" max="9960" width="1" customWidth="1"/>
    <col min="9961" max="9961" width="29.1796875" customWidth="1"/>
    <col min="9962" max="9962" width="0.81640625" customWidth="1"/>
    <col min="9963" max="9963" width="10" customWidth="1"/>
    <col min="9964" max="9964" width="0.54296875" customWidth="1"/>
    <col min="9965" max="9965" width="15.81640625" customWidth="1"/>
    <col min="9966" max="9966" width="17.81640625" customWidth="1"/>
    <col min="9967" max="9967" width="0.81640625" customWidth="1"/>
    <col min="9968" max="9968" width="25" customWidth="1"/>
    <col min="9969" max="9969" width="5" customWidth="1"/>
    <col min="9970" max="9970" width="19.81640625" customWidth="1"/>
    <col min="9975" max="9975" width="17" customWidth="1"/>
    <col min="10213" max="10213" width="8.453125" customWidth="1"/>
    <col min="10214" max="10214" width="0.81640625" customWidth="1"/>
    <col min="10215" max="10215" width="4" customWidth="1"/>
    <col min="10216" max="10216" width="1" customWidth="1"/>
    <col min="10217" max="10217" width="29.1796875" customWidth="1"/>
    <col min="10218" max="10218" width="0.81640625" customWidth="1"/>
    <col min="10219" max="10219" width="10" customWidth="1"/>
    <col min="10220" max="10220" width="0.54296875" customWidth="1"/>
    <col min="10221" max="10221" width="15.81640625" customWidth="1"/>
    <col min="10222" max="10222" width="17.81640625" customWidth="1"/>
    <col min="10223" max="10223" width="0.81640625" customWidth="1"/>
    <col min="10224" max="10224" width="25" customWidth="1"/>
    <col min="10225" max="10225" width="5" customWidth="1"/>
    <col min="10226" max="10226" width="19.81640625" customWidth="1"/>
    <col min="10231" max="10231" width="17" customWidth="1"/>
    <col min="10469" max="10469" width="8.453125" customWidth="1"/>
    <col min="10470" max="10470" width="0.81640625" customWidth="1"/>
    <col min="10471" max="10471" width="4" customWidth="1"/>
    <col min="10472" max="10472" width="1" customWidth="1"/>
    <col min="10473" max="10473" width="29.1796875" customWidth="1"/>
    <col min="10474" max="10474" width="0.81640625" customWidth="1"/>
    <col min="10475" max="10475" width="10" customWidth="1"/>
    <col min="10476" max="10476" width="0.54296875" customWidth="1"/>
    <col min="10477" max="10477" width="15.81640625" customWidth="1"/>
    <col min="10478" max="10478" width="17.81640625" customWidth="1"/>
    <col min="10479" max="10479" width="0.81640625" customWidth="1"/>
    <col min="10480" max="10480" width="25" customWidth="1"/>
    <col min="10481" max="10481" width="5" customWidth="1"/>
    <col min="10482" max="10482" width="19.81640625" customWidth="1"/>
    <col min="10487" max="10487" width="17" customWidth="1"/>
    <col min="10725" max="10725" width="8.453125" customWidth="1"/>
    <col min="10726" max="10726" width="0.81640625" customWidth="1"/>
    <col min="10727" max="10727" width="4" customWidth="1"/>
    <col min="10728" max="10728" width="1" customWidth="1"/>
    <col min="10729" max="10729" width="29.1796875" customWidth="1"/>
    <col min="10730" max="10730" width="0.81640625" customWidth="1"/>
    <col min="10731" max="10731" width="10" customWidth="1"/>
    <col min="10732" max="10732" width="0.54296875" customWidth="1"/>
    <col min="10733" max="10733" width="15.81640625" customWidth="1"/>
    <col min="10734" max="10734" width="17.81640625" customWidth="1"/>
    <col min="10735" max="10735" width="0.81640625" customWidth="1"/>
    <col min="10736" max="10736" width="25" customWidth="1"/>
    <col min="10737" max="10737" width="5" customWidth="1"/>
    <col min="10738" max="10738" width="19.81640625" customWidth="1"/>
    <col min="10743" max="10743" width="17" customWidth="1"/>
    <col min="10981" max="10981" width="8.453125" customWidth="1"/>
    <col min="10982" max="10982" width="0.81640625" customWidth="1"/>
    <col min="10983" max="10983" width="4" customWidth="1"/>
    <col min="10984" max="10984" width="1" customWidth="1"/>
    <col min="10985" max="10985" width="29.1796875" customWidth="1"/>
    <col min="10986" max="10986" width="0.81640625" customWidth="1"/>
    <col min="10987" max="10987" width="10" customWidth="1"/>
    <col min="10988" max="10988" width="0.54296875" customWidth="1"/>
    <col min="10989" max="10989" width="15.81640625" customWidth="1"/>
    <col min="10990" max="10990" width="17.81640625" customWidth="1"/>
    <col min="10991" max="10991" width="0.81640625" customWidth="1"/>
    <col min="10992" max="10992" width="25" customWidth="1"/>
    <col min="10993" max="10993" width="5" customWidth="1"/>
    <col min="10994" max="10994" width="19.81640625" customWidth="1"/>
    <col min="10999" max="10999" width="17" customWidth="1"/>
    <col min="11237" max="11237" width="8.453125" customWidth="1"/>
    <col min="11238" max="11238" width="0.81640625" customWidth="1"/>
    <col min="11239" max="11239" width="4" customWidth="1"/>
    <col min="11240" max="11240" width="1" customWidth="1"/>
    <col min="11241" max="11241" width="29.1796875" customWidth="1"/>
    <col min="11242" max="11242" width="0.81640625" customWidth="1"/>
    <col min="11243" max="11243" width="10" customWidth="1"/>
    <col min="11244" max="11244" width="0.54296875" customWidth="1"/>
    <col min="11245" max="11245" width="15.81640625" customWidth="1"/>
    <col min="11246" max="11246" width="17.81640625" customWidth="1"/>
    <col min="11247" max="11247" width="0.81640625" customWidth="1"/>
    <col min="11248" max="11248" width="25" customWidth="1"/>
    <col min="11249" max="11249" width="5" customWidth="1"/>
    <col min="11250" max="11250" width="19.81640625" customWidth="1"/>
    <col min="11255" max="11255" width="17" customWidth="1"/>
    <col min="11493" max="11493" width="8.453125" customWidth="1"/>
    <col min="11494" max="11494" width="0.81640625" customWidth="1"/>
    <col min="11495" max="11495" width="4" customWidth="1"/>
    <col min="11496" max="11496" width="1" customWidth="1"/>
    <col min="11497" max="11497" width="29.1796875" customWidth="1"/>
    <col min="11498" max="11498" width="0.81640625" customWidth="1"/>
    <col min="11499" max="11499" width="10" customWidth="1"/>
    <col min="11500" max="11500" width="0.54296875" customWidth="1"/>
    <col min="11501" max="11501" width="15.81640625" customWidth="1"/>
    <col min="11502" max="11502" width="17.81640625" customWidth="1"/>
    <col min="11503" max="11503" width="0.81640625" customWidth="1"/>
    <col min="11504" max="11504" width="25" customWidth="1"/>
    <col min="11505" max="11505" width="5" customWidth="1"/>
    <col min="11506" max="11506" width="19.81640625" customWidth="1"/>
    <col min="11511" max="11511" width="17" customWidth="1"/>
    <col min="11749" max="11749" width="8.453125" customWidth="1"/>
    <col min="11750" max="11750" width="0.81640625" customWidth="1"/>
    <col min="11751" max="11751" width="4" customWidth="1"/>
    <col min="11752" max="11752" width="1" customWidth="1"/>
    <col min="11753" max="11753" width="29.1796875" customWidth="1"/>
    <col min="11754" max="11754" width="0.81640625" customWidth="1"/>
    <col min="11755" max="11755" width="10" customWidth="1"/>
    <col min="11756" max="11756" width="0.54296875" customWidth="1"/>
    <col min="11757" max="11757" width="15.81640625" customWidth="1"/>
    <col min="11758" max="11758" width="17.81640625" customWidth="1"/>
    <col min="11759" max="11759" width="0.81640625" customWidth="1"/>
    <col min="11760" max="11760" width="25" customWidth="1"/>
    <col min="11761" max="11761" width="5" customWidth="1"/>
    <col min="11762" max="11762" width="19.81640625" customWidth="1"/>
    <col min="11767" max="11767" width="17" customWidth="1"/>
    <col min="12005" max="12005" width="8.453125" customWidth="1"/>
    <col min="12006" max="12006" width="0.81640625" customWidth="1"/>
    <col min="12007" max="12007" width="4" customWidth="1"/>
    <col min="12008" max="12008" width="1" customWidth="1"/>
    <col min="12009" max="12009" width="29.1796875" customWidth="1"/>
    <col min="12010" max="12010" width="0.81640625" customWidth="1"/>
    <col min="12011" max="12011" width="10" customWidth="1"/>
    <col min="12012" max="12012" width="0.54296875" customWidth="1"/>
    <col min="12013" max="12013" width="15.81640625" customWidth="1"/>
    <col min="12014" max="12014" width="17.81640625" customWidth="1"/>
    <col min="12015" max="12015" width="0.81640625" customWidth="1"/>
    <col min="12016" max="12016" width="25" customWidth="1"/>
    <col min="12017" max="12017" width="5" customWidth="1"/>
    <col min="12018" max="12018" width="19.81640625" customWidth="1"/>
    <col min="12023" max="12023" width="17" customWidth="1"/>
    <col min="12261" max="12261" width="8.453125" customWidth="1"/>
    <col min="12262" max="12262" width="0.81640625" customWidth="1"/>
    <col min="12263" max="12263" width="4" customWidth="1"/>
    <col min="12264" max="12264" width="1" customWidth="1"/>
    <col min="12265" max="12265" width="29.1796875" customWidth="1"/>
    <col min="12266" max="12266" width="0.81640625" customWidth="1"/>
    <col min="12267" max="12267" width="10" customWidth="1"/>
    <col min="12268" max="12268" width="0.54296875" customWidth="1"/>
    <col min="12269" max="12269" width="15.81640625" customWidth="1"/>
    <col min="12270" max="12270" width="17.81640625" customWidth="1"/>
    <col min="12271" max="12271" width="0.81640625" customWidth="1"/>
    <col min="12272" max="12272" width="25" customWidth="1"/>
    <col min="12273" max="12273" width="5" customWidth="1"/>
    <col min="12274" max="12274" width="19.81640625" customWidth="1"/>
    <col min="12279" max="12279" width="17" customWidth="1"/>
    <col min="12517" max="12517" width="8.453125" customWidth="1"/>
    <col min="12518" max="12518" width="0.81640625" customWidth="1"/>
    <col min="12519" max="12519" width="4" customWidth="1"/>
    <col min="12520" max="12520" width="1" customWidth="1"/>
    <col min="12521" max="12521" width="29.1796875" customWidth="1"/>
    <col min="12522" max="12522" width="0.81640625" customWidth="1"/>
    <col min="12523" max="12523" width="10" customWidth="1"/>
    <col min="12524" max="12524" width="0.54296875" customWidth="1"/>
    <col min="12525" max="12525" width="15.81640625" customWidth="1"/>
    <col min="12526" max="12526" width="17.81640625" customWidth="1"/>
    <col min="12527" max="12527" width="0.81640625" customWidth="1"/>
    <col min="12528" max="12528" width="25" customWidth="1"/>
    <col min="12529" max="12529" width="5" customWidth="1"/>
    <col min="12530" max="12530" width="19.81640625" customWidth="1"/>
    <col min="12535" max="12535" width="17" customWidth="1"/>
    <col min="12773" max="12773" width="8.453125" customWidth="1"/>
    <col min="12774" max="12774" width="0.81640625" customWidth="1"/>
    <col min="12775" max="12775" width="4" customWidth="1"/>
    <col min="12776" max="12776" width="1" customWidth="1"/>
    <col min="12777" max="12777" width="29.1796875" customWidth="1"/>
    <col min="12778" max="12778" width="0.81640625" customWidth="1"/>
    <col min="12779" max="12779" width="10" customWidth="1"/>
    <col min="12780" max="12780" width="0.54296875" customWidth="1"/>
    <col min="12781" max="12781" width="15.81640625" customWidth="1"/>
    <col min="12782" max="12782" width="17.81640625" customWidth="1"/>
    <col min="12783" max="12783" width="0.81640625" customWidth="1"/>
    <col min="12784" max="12784" width="25" customWidth="1"/>
    <col min="12785" max="12785" width="5" customWidth="1"/>
    <col min="12786" max="12786" width="19.81640625" customWidth="1"/>
    <col min="12791" max="12791" width="17" customWidth="1"/>
    <col min="13029" max="13029" width="8.453125" customWidth="1"/>
    <col min="13030" max="13030" width="0.81640625" customWidth="1"/>
    <col min="13031" max="13031" width="4" customWidth="1"/>
    <col min="13032" max="13032" width="1" customWidth="1"/>
    <col min="13033" max="13033" width="29.1796875" customWidth="1"/>
    <col min="13034" max="13034" width="0.81640625" customWidth="1"/>
    <col min="13035" max="13035" width="10" customWidth="1"/>
    <col min="13036" max="13036" width="0.54296875" customWidth="1"/>
    <col min="13037" max="13037" width="15.81640625" customWidth="1"/>
    <col min="13038" max="13038" width="17.81640625" customWidth="1"/>
    <col min="13039" max="13039" width="0.81640625" customWidth="1"/>
    <col min="13040" max="13040" width="25" customWidth="1"/>
    <col min="13041" max="13041" width="5" customWidth="1"/>
    <col min="13042" max="13042" width="19.81640625" customWidth="1"/>
    <col min="13047" max="13047" width="17" customWidth="1"/>
    <col min="13285" max="13285" width="8.453125" customWidth="1"/>
    <col min="13286" max="13286" width="0.81640625" customWidth="1"/>
    <col min="13287" max="13287" width="4" customWidth="1"/>
    <col min="13288" max="13288" width="1" customWidth="1"/>
    <col min="13289" max="13289" width="29.1796875" customWidth="1"/>
    <col min="13290" max="13290" width="0.81640625" customWidth="1"/>
    <col min="13291" max="13291" width="10" customWidth="1"/>
    <col min="13292" max="13292" width="0.54296875" customWidth="1"/>
    <col min="13293" max="13293" width="15.81640625" customWidth="1"/>
    <col min="13294" max="13294" width="17.81640625" customWidth="1"/>
    <col min="13295" max="13295" width="0.81640625" customWidth="1"/>
    <col min="13296" max="13296" width="25" customWidth="1"/>
    <col min="13297" max="13297" width="5" customWidth="1"/>
    <col min="13298" max="13298" width="19.81640625" customWidth="1"/>
    <col min="13303" max="13303" width="17" customWidth="1"/>
    <col min="13541" max="13541" width="8.453125" customWidth="1"/>
    <col min="13542" max="13542" width="0.81640625" customWidth="1"/>
    <col min="13543" max="13543" width="4" customWidth="1"/>
    <col min="13544" max="13544" width="1" customWidth="1"/>
    <col min="13545" max="13545" width="29.1796875" customWidth="1"/>
    <col min="13546" max="13546" width="0.81640625" customWidth="1"/>
    <col min="13547" max="13547" width="10" customWidth="1"/>
    <col min="13548" max="13548" width="0.54296875" customWidth="1"/>
    <col min="13549" max="13549" width="15.81640625" customWidth="1"/>
    <col min="13550" max="13550" width="17.81640625" customWidth="1"/>
    <col min="13551" max="13551" width="0.81640625" customWidth="1"/>
    <col min="13552" max="13552" width="25" customWidth="1"/>
    <col min="13553" max="13553" width="5" customWidth="1"/>
    <col min="13554" max="13554" width="19.81640625" customWidth="1"/>
    <col min="13559" max="13559" width="17" customWidth="1"/>
    <col min="13797" max="13797" width="8.453125" customWidth="1"/>
    <col min="13798" max="13798" width="0.81640625" customWidth="1"/>
    <col min="13799" max="13799" width="4" customWidth="1"/>
    <col min="13800" max="13800" width="1" customWidth="1"/>
    <col min="13801" max="13801" width="29.1796875" customWidth="1"/>
    <col min="13802" max="13802" width="0.81640625" customWidth="1"/>
    <col min="13803" max="13803" width="10" customWidth="1"/>
    <col min="13804" max="13804" width="0.54296875" customWidth="1"/>
    <col min="13805" max="13805" width="15.81640625" customWidth="1"/>
    <col min="13806" max="13806" width="17.81640625" customWidth="1"/>
    <col min="13807" max="13807" width="0.81640625" customWidth="1"/>
    <col min="13808" max="13808" width="25" customWidth="1"/>
    <col min="13809" max="13809" width="5" customWidth="1"/>
    <col min="13810" max="13810" width="19.81640625" customWidth="1"/>
    <col min="13815" max="13815" width="17" customWidth="1"/>
    <col min="14053" max="14053" width="8.453125" customWidth="1"/>
    <col min="14054" max="14054" width="0.81640625" customWidth="1"/>
    <col min="14055" max="14055" width="4" customWidth="1"/>
    <col min="14056" max="14056" width="1" customWidth="1"/>
    <col min="14057" max="14057" width="29.1796875" customWidth="1"/>
    <col min="14058" max="14058" width="0.81640625" customWidth="1"/>
    <col min="14059" max="14059" width="10" customWidth="1"/>
    <col min="14060" max="14060" width="0.54296875" customWidth="1"/>
    <col min="14061" max="14061" width="15.81640625" customWidth="1"/>
    <col min="14062" max="14062" width="17.81640625" customWidth="1"/>
    <col min="14063" max="14063" width="0.81640625" customWidth="1"/>
    <col min="14064" max="14064" width="25" customWidth="1"/>
    <col min="14065" max="14065" width="5" customWidth="1"/>
    <col min="14066" max="14066" width="19.81640625" customWidth="1"/>
    <col min="14071" max="14071" width="17" customWidth="1"/>
    <col min="14309" max="14309" width="8.453125" customWidth="1"/>
    <col min="14310" max="14310" width="0.81640625" customWidth="1"/>
    <col min="14311" max="14311" width="4" customWidth="1"/>
    <col min="14312" max="14312" width="1" customWidth="1"/>
    <col min="14313" max="14313" width="29.1796875" customWidth="1"/>
    <col min="14314" max="14314" width="0.81640625" customWidth="1"/>
    <col min="14315" max="14315" width="10" customWidth="1"/>
    <col min="14316" max="14316" width="0.54296875" customWidth="1"/>
    <col min="14317" max="14317" width="15.81640625" customWidth="1"/>
    <col min="14318" max="14318" width="17.81640625" customWidth="1"/>
    <col min="14319" max="14319" width="0.81640625" customWidth="1"/>
    <col min="14320" max="14320" width="25" customWidth="1"/>
    <col min="14321" max="14321" width="5" customWidth="1"/>
    <col min="14322" max="14322" width="19.81640625" customWidth="1"/>
    <col min="14327" max="14327" width="17" customWidth="1"/>
    <col min="14565" max="14565" width="8.453125" customWidth="1"/>
    <col min="14566" max="14566" width="0.81640625" customWidth="1"/>
    <col min="14567" max="14567" width="4" customWidth="1"/>
    <col min="14568" max="14568" width="1" customWidth="1"/>
    <col min="14569" max="14569" width="29.1796875" customWidth="1"/>
    <col min="14570" max="14570" width="0.81640625" customWidth="1"/>
    <col min="14571" max="14571" width="10" customWidth="1"/>
    <col min="14572" max="14572" width="0.54296875" customWidth="1"/>
    <col min="14573" max="14573" width="15.81640625" customWidth="1"/>
    <col min="14574" max="14574" width="17.81640625" customWidth="1"/>
    <col min="14575" max="14575" width="0.81640625" customWidth="1"/>
    <col min="14576" max="14576" width="25" customWidth="1"/>
    <col min="14577" max="14577" width="5" customWidth="1"/>
    <col min="14578" max="14578" width="19.81640625" customWidth="1"/>
    <col min="14583" max="14583" width="17" customWidth="1"/>
    <col min="14821" max="14821" width="8.453125" customWidth="1"/>
    <col min="14822" max="14822" width="0.81640625" customWidth="1"/>
    <col min="14823" max="14823" width="4" customWidth="1"/>
    <col min="14824" max="14824" width="1" customWidth="1"/>
    <col min="14825" max="14825" width="29.1796875" customWidth="1"/>
    <col min="14826" max="14826" width="0.81640625" customWidth="1"/>
    <col min="14827" max="14827" width="10" customWidth="1"/>
    <col min="14828" max="14828" width="0.54296875" customWidth="1"/>
    <col min="14829" max="14829" width="15.81640625" customWidth="1"/>
    <col min="14830" max="14830" width="17.81640625" customWidth="1"/>
    <col min="14831" max="14831" width="0.81640625" customWidth="1"/>
    <col min="14832" max="14832" width="25" customWidth="1"/>
    <col min="14833" max="14833" width="5" customWidth="1"/>
    <col min="14834" max="14834" width="19.81640625" customWidth="1"/>
    <col min="14839" max="14839" width="17" customWidth="1"/>
    <col min="15077" max="15077" width="8.453125" customWidth="1"/>
    <col min="15078" max="15078" width="0.81640625" customWidth="1"/>
    <col min="15079" max="15079" width="4" customWidth="1"/>
    <col min="15080" max="15080" width="1" customWidth="1"/>
    <col min="15081" max="15081" width="29.1796875" customWidth="1"/>
    <col min="15082" max="15082" width="0.81640625" customWidth="1"/>
    <col min="15083" max="15083" width="10" customWidth="1"/>
    <col min="15084" max="15084" width="0.54296875" customWidth="1"/>
    <col min="15085" max="15085" width="15.81640625" customWidth="1"/>
    <col min="15086" max="15086" width="17.81640625" customWidth="1"/>
    <col min="15087" max="15087" width="0.81640625" customWidth="1"/>
    <col min="15088" max="15088" width="25" customWidth="1"/>
    <col min="15089" max="15089" width="5" customWidth="1"/>
    <col min="15090" max="15090" width="19.81640625" customWidth="1"/>
    <col min="15095" max="15095" width="17" customWidth="1"/>
    <col min="15333" max="15333" width="8.453125" customWidth="1"/>
    <col min="15334" max="15334" width="0.81640625" customWidth="1"/>
    <col min="15335" max="15335" width="4" customWidth="1"/>
    <col min="15336" max="15336" width="1" customWidth="1"/>
    <col min="15337" max="15337" width="29.1796875" customWidth="1"/>
    <col min="15338" max="15338" width="0.81640625" customWidth="1"/>
    <col min="15339" max="15339" width="10" customWidth="1"/>
    <col min="15340" max="15340" width="0.54296875" customWidth="1"/>
    <col min="15341" max="15341" width="15.81640625" customWidth="1"/>
    <col min="15342" max="15342" width="17.81640625" customWidth="1"/>
    <col min="15343" max="15343" width="0.81640625" customWidth="1"/>
    <col min="15344" max="15344" width="25" customWidth="1"/>
    <col min="15345" max="15345" width="5" customWidth="1"/>
    <col min="15346" max="15346" width="19.81640625" customWidth="1"/>
    <col min="15351" max="15351" width="17" customWidth="1"/>
    <col min="15589" max="15589" width="8.453125" customWidth="1"/>
    <col min="15590" max="15590" width="0.81640625" customWidth="1"/>
    <col min="15591" max="15591" width="4" customWidth="1"/>
    <col min="15592" max="15592" width="1" customWidth="1"/>
    <col min="15593" max="15593" width="29.1796875" customWidth="1"/>
    <col min="15594" max="15594" width="0.81640625" customWidth="1"/>
    <col min="15595" max="15595" width="10" customWidth="1"/>
    <col min="15596" max="15596" width="0.54296875" customWidth="1"/>
    <col min="15597" max="15597" width="15.81640625" customWidth="1"/>
    <col min="15598" max="15598" width="17.81640625" customWidth="1"/>
    <col min="15599" max="15599" width="0.81640625" customWidth="1"/>
    <col min="15600" max="15600" width="25" customWidth="1"/>
    <col min="15601" max="15601" width="5" customWidth="1"/>
    <col min="15602" max="15602" width="19.81640625" customWidth="1"/>
    <col min="15607" max="15607" width="17" customWidth="1"/>
    <col min="15845" max="15845" width="8.453125" customWidth="1"/>
    <col min="15846" max="15846" width="0.81640625" customWidth="1"/>
    <col min="15847" max="15847" width="4" customWidth="1"/>
    <col min="15848" max="15848" width="1" customWidth="1"/>
    <col min="15849" max="15849" width="29.1796875" customWidth="1"/>
    <col min="15850" max="15850" width="0.81640625" customWidth="1"/>
    <col min="15851" max="15851" width="10" customWidth="1"/>
    <col min="15852" max="15852" width="0.54296875" customWidth="1"/>
    <col min="15853" max="15853" width="15.81640625" customWidth="1"/>
    <col min="15854" max="15854" width="17.81640625" customWidth="1"/>
    <col min="15855" max="15855" width="0.81640625" customWidth="1"/>
    <col min="15856" max="15856" width="25" customWidth="1"/>
    <col min="15857" max="15857" width="5" customWidth="1"/>
    <col min="15858" max="15858" width="19.81640625" customWidth="1"/>
    <col min="15863" max="15863" width="17" customWidth="1"/>
    <col min="16101" max="16101" width="8.453125" customWidth="1"/>
    <col min="16102" max="16102" width="0.81640625" customWidth="1"/>
    <col min="16103" max="16103" width="4" customWidth="1"/>
    <col min="16104" max="16104" width="1" customWidth="1"/>
    <col min="16105" max="16105" width="29.1796875" customWidth="1"/>
    <col min="16106" max="16106" width="0.81640625" customWidth="1"/>
    <col min="16107" max="16107" width="10" customWidth="1"/>
    <col min="16108" max="16108" width="0.54296875" customWidth="1"/>
    <col min="16109" max="16109" width="15.81640625" customWidth="1"/>
    <col min="16110" max="16110" width="17.81640625" customWidth="1"/>
    <col min="16111" max="16111" width="0.81640625" customWidth="1"/>
    <col min="16112" max="16112" width="25" customWidth="1"/>
    <col min="16113" max="16113" width="5" customWidth="1"/>
    <col min="16114" max="16114" width="19.81640625" customWidth="1"/>
    <col min="16119" max="16119" width="17" customWidth="1"/>
  </cols>
  <sheetData>
    <row r="1" spans="1:16" ht="37.25" customHeight="1">
      <c r="A1" s="64" t="s">
        <v>0</v>
      </c>
      <c r="B1" s="65"/>
      <c r="C1" s="65"/>
      <c r="D1" s="65"/>
      <c r="E1" s="65"/>
      <c r="F1" s="65"/>
      <c r="G1" s="65"/>
      <c r="H1" s="65"/>
      <c r="I1" s="71" t="str">
        <f ca="1">_xlfn.FORMULATEXT(I4)</f>
        <v>=JAHR(F4)</v>
      </c>
    </row>
    <row r="2" spans="1:16" ht="23" customHeight="1">
      <c r="A2" s="16"/>
      <c r="B2" s="16"/>
      <c r="C2" s="16"/>
      <c r="D2" s="16"/>
      <c r="E2" s="16"/>
      <c r="F2" s="16"/>
      <c r="G2" s="16"/>
      <c r="H2" s="71" t="str">
        <f ca="1">_xlfn.FORMULATEXT(H4)</f>
        <v>=DATEDIF(F4;HEUTE();"y")</v>
      </c>
    </row>
    <row r="3" spans="1:16" ht="37.25" customHeight="1">
      <c r="A3" s="56" t="s">
        <v>1</v>
      </c>
      <c r="B3" s="57" t="s">
        <v>2</v>
      </c>
      <c r="C3" s="58" t="s">
        <v>21</v>
      </c>
      <c r="D3" s="58" t="s">
        <v>20</v>
      </c>
      <c r="E3" s="58" t="s">
        <v>196</v>
      </c>
      <c r="F3" s="56" t="s">
        <v>283</v>
      </c>
      <c r="G3" s="56" t="s">
        <v>3</v>
      </c>
      <c r="H3" s="59" t="s">
        <v>289</v>
      </c>
      <c r="I3" s="56" t="s">
        <v>325</v>
      </c>
      <c r="K3" s="63" t="s">
        <v>329</v>
      </c>
      <c r="L3" s="63"/>
      <c r="N3" s="63" t="s">
        <v>330</v>
      </c>
      <c r="O3" s="63"/>
    </row>
    <row r="4" spans="1:16" ht="16" customHeight="1">
      <c r="A4">
        <v>114</v>
      </c>
      <c r="B4">
        <v>2</v>
      </c>
      <c r="C4" s="19" t="s">
        <v>47</v>
      </c>
      <c r="D4" s="21" t="s">
        <v>48</v>
      </c>
      <c r="E4" s="21" t="s">
        <v>198</v>
      </c>
      <c r="F4" s="23">
        <v>10178</v>
      </c>
      <c r="G4" s="23">
        <v>41705</v>
      </c>
      <c r="H4" s="14">
        <f ca="1">DATEDIF(F4,TODAY(),"y")</f>
        <v>97</v>
      </c>
      <c r="I4" s="14">
        <f>YEAR(F4)</f>
        <v>1927</v>
      </c>
      <c r="K4" s="22" t="s">
        <v>200</v>
      </c>
      <c r="L4" s="14">
        <f>COUNTIF($E$4:$E$104,"w")</f>
        <v>65</v>
      </c>
      <c r="M4" s="71" t="str">
        <f ca="1">_xlfn.FORMULATEXT(L4)</f>
        <v>=ZÄHLENWENN($E$4:$E$104;"w")</v>
      </c>
      <c r="N4" s="22">
        <v>1934</v>
      </c>
      <c r="O4" s="14">
        <f>COUNTIF($I$4:$I$104,"&lt;"&amp;N4)</f>
        <v>56</v>
      </c>
      <c r="P4" s="71" t="str">
        <f ca="1">_xlfn.FORMULATEXT(O4)</f>
        <v>=ZÄHLENWENN($I$4:$I$104;"&lt;"&amp;N4)</v>
      </c>
    </row>
    <row r="5" spans="1:16" ht="16" customHeight="1">
      <c r="A5">
        <v>408</v>
      </c>
      <c r="B5">
        <v>7</v>
      </c>
      <c r="C5" s="19" t="s">
        <v>180</v>
      </c>
      <c r="D5" s="21" t="s">
        <v>41</v>
      </c>
      <c r="E5" s="21" t="s">
        <v>198</v>
      </c>
      <c r="F5" s="23">
        <v>12258</v>
      </c>
      <c r="G5" s="23">
        <v>43862</v>
      </c>
      <c r="H5" s="14">
        <f t="shared" ref="H5:H68" ca="1" si="0">DATEDIF(F5,TODAY(),"y")</f>
        <v>91</v>
      </c>
      <c r="I5" s="14">
        <f t="shared" ref="I5:I68" si="1">YEAR(F5)</f>
        <v>1933</v>
      </c>
      <c r="K5" s="22" t="s">
        <v>201</v>
      </c>
      <c r="L5" s="14">
        <f>COUNTIF($E$4:$E$104,"m")</f>
        <v>36</v>
      </c>
      <c r="M5" s="71" t="str">
        <f t="shared" ref="M5:M6" ca="1" si="2">_xlfn.FORMULATEXT(L5)</f>
        <v>=ZÄHLENWENN($E$4:$E$104;"m")</v>
      </c>
      <c r="N5" s="22">
        <v>1924</v>
      </c>
      <c r="O5" s="14">
        <f>COUNTIF($I$4:$I$104,"&lt;"&amp;N5)</f>
        <v>11</v>
      </c>
      <c r="P5" s="71" t="str">
        <f t="shared" ref="P5:P6" ca="1" si="3">_xlfn.FORMULATEXT(O5)</f>
        <v>=ZÄHLENWENN($I$4:$I$104;"&lt;"&amp;N5)</v>
      </c>
    </row>
    <row r="6" spans="1:16" ht="16" customHeight="1">
      <c r="A6">
        <v>407</v>
      </c>
      <c r="B6">
        <v>9</v>
      </c>
      <c r="C6" s="19" t="s">
        <v>179</v>
      </c>
      <c r="D6" s="21" t="s">
        <v>41</v>
      </c>
      <c r="E6" s="21" t="s">
        <v>198</v>
      </c>
      <c r="F6" s="23">
        <v>13491</v>
      </c>
      <c r="G6" s="23">
        <v>42629</v>
      </c>
      <c r="H6" s="14">
        <f t="shared" ca="1" si="0"/>
        <v>88</v>
      </c>
      <c r="I6" s="14">
        <f t="shared" si="1"/>
        <v>1936</v>
      </c>
      <c r="K6" s="22" t="s">
        <v>282</v>
      </c>
      <c r="L6" s="72">
        <f>MIN(F4:F104)</f>
        <v>6128</v>
      </c>
      <c r="M6" s="71" t="str">
        <f t="shared" ca="1" si="2"/>
        <v>=MIN(F4:F104)</v>
      </c>
      <c r="N6" s="22"/>
      <c r="O6" s="14"/>
      <c r="P6" s="71"/>
    </row>
    <row r="7" spans="1:16" ht="16" customHeight="1">
      <c r="A7">
        <v>225</v>
      </c>
      <c r="B7">
        <v>4</v>
      </c>
      <c r="C7" s="21" t="s">
        <v>80</v>
      </c>
      <c r="D7" s="21" t="s">
        <v>118</v>
      </c>
      <c r="E7" s="21" t="s">
        <v>198</v>
      </c>
      <c r="F7" s="23">
        <v>7408</v>
      </c>
      <c r="G7" s="23">
        <v>42466</v>
      </c>
      <c r="H7" s="14">
        <f t="shared" ca="1" si="0"/>
        <v>104</v>
      </c>
      <c r="I7" s="14">
        <f t="shared" si="1"/>
        <v>1920</v>
      </c>
      <c r="M7" s="71" t="s">
        <v>337</v>
      </c>
    </row>
    <row r="8" spans="1:16" ht="16" customHeight="1">
      <c r="A8">
        <v>203</v>
      </c>
      <c r="B8">
        <v>6</v>
      </c>
      <c r="C8" s="21" t="s">
        <v>80</v>
      </c>
      <c r="D8" s="21" t="s">
        <v>81</v>
      </c>
      <c r="E8" s="21" t="s">
        <v>197</v>
      </c>
      <c r="F8" s="23">
        <v>9545</v>
      </c>
      <c r="G8" s="23">
        <v>43884</v>
      </c>
      <c r="H8" s="14">
        <f t="shared" ca="1" si="0"/>
        <v>98</v>
      </c>
      <c r="I8" s="14">
        <f t="shared" si="1"/>
        <v>1926</v>
      </c>
    </row>
    <row r="9" spans="1:16" ht="16" customHeight="1">
      <c r="A9">
        <v>214</v>
      </c>
      <c r="B9">
        <v>2</v>
      </c>
      <c r="C9" s="21" t="s">
        <v>100</v>
      </c>
      <c r="D9" s="21" t="s">
        <v>101</v>
      </c>
      <c r="E9" s="21" t="s">
        <v>198</v>
      </c>
      <c r="F9" s="23">
        <v>16708</v>
      </c>
      <c r="G9" s="23">
        <v>41575</v>
      </c>
      <c r="H9" s="14">
        <f t="shared" ca="1" si="0"/>
        <v>79</v>
      </c>
      <c r="I9" s="14">
        <f t="shared" si="1"/>
        <v>1945</v>
      </c>
    </row>
    <row r="10" spans="1:16" ht="16" customHeight="1">
      <c r="A10">
        <v>110</v>
      </c>
      <c r="B10">
        <v>8</v>
      </c>
      <c r="C10" s="21" t="s">
        <v>40</v>
      </c>
      <c r="D10" s="21" t="s">
        <v>41</v>
      </c>
      <c r="E10" s="21" t="s">
        <v>198</v>
      </c>
      <c r="F10" s="23">
        <v>6128</v>
      </c>
      <c r="G10" s="23">
        <v>41198</v>
      </c>
      <c r="H10" s="14">
        <f t="shared" ca="1" si="0"/>
        <v>108</v>
      </c>
      <c r="I10" s="14">
        <f t="shared" si="1"/>
        <v>1916</v>
      </c>
    </row>
    <row r="11" spans="1:16" ht="16" customHeight="1">
      <c r="A11">
        <v>222</v>
      </c>
      <c r="B11">
        <v>7</v>
      </c>
      <c r="C11" s="21" t="s">
        <v>112</v>
      </c>
      <c r="D11" s="21" t="s">
        <v>113</v>
      </c>
      <c r="E11" s="21" t="s">
        <v>197</v>
      </c>
      <c r="F11" s="23">
        <v>11060</v>
      </c>
      <c r="G11" s="23">
        <v>41292</v>
      </c>
      <c r="H11" s="14">
        <f t="shared" ca="1" si="0"/>
        <v>94</v>
      </c>
      <c r="I11" s="14">
        <f t="shared" si="1"/>
        <v>1930</v>
      </c>
    </row>
    <row r="12" spans="1:16" ht="16" customHeight="1">
      <c r="A12">
        <v>321</v>
      </c>
      <c r="B12">
        <v>7</v>
      </c>
      <c r="C12" s="21" t="s">
        <v>156</v>
      </c>
      <c r="D12" s="21" t="s">
        <v>77</v>
      </c>
      <c r="E12" s="21" t="s">
        <v>197</v>
      </c>
      <c r="F12" s="23">
        <v>10012</v>
      </c>
      <c r="G12" s="23">
        <v>42552</v>
      </c>
      <c r="H12" s="14">
        <f t="shared" ca="1" si="0"/>
        <v>97</v>
      </c>
      <c r="I12" s="14">
        <f t="shared" si="1"/>
        <v>1927</v>
      </c>
    </row>
    <row r="13" spans="1:16" ht="16" customHeight="1">
      <c r="A13">
        <v>202</v>
      </c>
      <c r="B13">
        <v>6</v>
      </c>
      <c r="C13" s="21" t="s">
        <v>78</v>
      </c>
      <c r="D13" s="21" t="s">
        <v>79</v>
      </c>
      <c r="E13" s="21" t="s">
        <v>198</v>
      </c>
      <c r="F13" s="23">
        <v>16056</v>
      </c>
      <c r="G13" s="23">
        <v>43409</v>
      </c>
      <c r="H13" s="14">
        <f t="shared" ca="1" si="0"/>
        <v>80</v>
      </c>
      <c r="I13" s="14">
        <f t="shared" si="1"/>
        <v>1943</v>
      </c>
    </row>
    <row r="14" spans="1:16" ht="16" customHeight="1">
      <c r="A14">
        <v>313</v>
      </c>
      <c r="B14">
        <v>5</v>
      </c>
      <c r="C14" s="21" t="s">
        <v>145</v>
      </c>
      <c r="D14" s="21" t="s">
        <v>41</v>
      </c>
      <c r="E14" s="21" t="s">
        <v>198</v>
      </c>
      <c r="F14" s="23">
        <v>10001</v>
      </c>
      <c r="G14" s="23">
        <v>42758</v>
      </c>
      <c r="H14" s="14">
        <f t="shared" ca="1" si="0"/>
        <v>97</v>
      </c>
      <c r="I14" s="14">
        <f t="shared" si="1"/>
        <v>1927</v>
      </c>
    </row>
    <row r="15" spans="1:16" ht="16" customHeight="1">
      <c r="A15">
        <v>128</v>
      </c>
      <c r="B15">
        <v>3</v>
      </c>
      <c r="C15" s="21" t="s">
        <v>74</v>
      </c>
      <c r="D15" s="21" t="s">
        <v>75</v>
      </c>
      <c r="E15" s="21" t="s">
        <v>198</v>
      </c>
      <c r="F15" s="23">
        <v>17208</v>
      </c>
      <c r="G15" s="23">
        <v>42109</v>
      </c>
      <c r="H15" s="14">
        <f t="shared" ca="1" si="0"/>
        <v>77</v>
      </c>
      <c r="I15" s="14">
        <f t="shared" si="1"/>
        <v>1947</v>
      </c>
    </row>
    <row r="16" spans="1:16" ht="16" customHeight="1">
      <c r="A16">
        <v>416</v>
      </c>
      <c r="B16">
        <v>4</v>
      </c>
      <c r="C16" s="21" t="s">
        <v>192</v>
      </c>
      <c r="D16" s="21" t="s">
        <v>193</v>
      </c>
      <c r="E16" s="21" t="s">
        <v>198</v>
      </c>
      <c r="F16" s="23">
        <v>12574</v>
      </c>
      <c r="G16" s="23">
        <v>43417</v>
      </c>
      <c r="H16" s="14">
        <f t="shared" ca="1" si="0"/>
        <v>90</v>
      </c>
      <c r="I16" s="14">
        <f t="shared" si="1"/>
        <v>1934</v>
      </c>
    </row>
    <row r="17" spans="1:9" ht="16" customHeight="1">
      <c r="A17">
        <v>325</v>
      </c>
      <c r="B17">
        <v>6</v>
      </c>
      <c r="C17" s="21" t="s">
        <v>161</v>
      </c>
      <c r="D17" s="21" t="s">
        <v>117</v>
      </c>
      <c r="E17" s="21" t="s">
        <v>198</v>
      </c>
      <c r="F17" s="23">
        <v>10417</v>
      </c>
      <c r="G17" s="23">
        <v>43091</v>
      </c>
      <c r="H17" s="14">
        <f t="shared" ca="1" si="0"/>
        <v>96</v>
      </c>
      <c r="I17" s="14">
        <f t="shared" si="1"/>
        <v>1928</v>
      </c>
    </row>
    <row r="18" spans="1:9" ht="16" customHeight="1">
      <c r="A18">
        <v>314</v>
      </c>
      <c r="B18">
        <v>2</v>
      </c>
      <c r="C18" s="21" t="s">
        <v>146</v>
      </c>
      <c r="D18" s="21" t="s">
        <v>147</v>
      </c>
      <c r="E18" s="21" t="s">
        <v>198</v>
      </c>
      <c r="F18" s="23">
        <v>8930</v>
      </c>
      <c r="G18" s="23">
        <v>42072</v>
      </c>
      <c r="H18" s="14">
        <f t="shared" ca="1" si="0"/>
        <v>100</v>
      </c>
      <c r="I18" s="14">
        <f t="shared" si="1"/>
        <v>1924</v>
      </c>
    </row>
    <row r="19" spans="1:9" ht="16" customHeight="1">
      <c r="A19">
        <v>201</v>
      </c>
      <c r="B19">
        <v>2</v>
      </c>
      <c r="C19" s="21" t="s">
        <v>76</v>
      </c>
      <c r="D19" s="21" t="s">
        <v>77</v>
      </c>
      <c r="E19" s="21" t="s">
        <v>197</v>
      </c>
      <c r="F19" s="23">
        <v>9241</v>
      </c>
      <c r="G19" s="23">
        <v>43423</v>
      </c>
      <c r="H19" s="14">
        <f t="shared" ca="1" si="0"/>
        <v>99</v>
      </c>
      <c r="I19" s="14">
        <f t="shared" si="1"/>
        <v>1925</v>
      </c>
    </row>
    <row r="20" spans="1:9" ht="16" customHeight="1">
      <c r="A20">
        <v>315</v>
      </c>
      <c r="B20">
        <v>3</v>
      </c>
      <c r="C20" s="21" t="s">
        <v>136</v>
      </c>
      <c r="D20" s="21" t="s">
        <v>29</v>
      </c>
      <c r="E20" s="21" t="s">
        <v>198</v>
      </c>
      <c r="F20" s="23">
        <v>11586</v>
      </c>
      <c r="G20" s="23">
        <v>39857</v>
      </c>
      <c r="H20" s="14">
        <f t="shared" ca="1" si="0"/>
        <v>93</v>
      </c>
      <c r="I20" s="14">
        <f t="shared" si="1"/>
        <v>1931</v>
      </c>
    </row>
    <row r="21" spans="1:9" ht="16" customHeight="1">
      <c r="A21">
        <v>308</v>
      </c>
      <c r="B21">
        <v>4</v>
      </c>
      <c r="C21" s="21" t="s">
        <v>136</v>
      </c>
      <c r="D21" s="21" t="s">
        <v>39</v>
      </c>
      <c r="E21" s="21" t="s">
        <v>198</v>
      </c>
      <c r="F21" s="23">
        <v>9380</v>
      </c>
      <c r="G21" s="23">
        <v>42940</v>
      </c>
      <c r="H21" s="14">
        <f t="shared" ca="1" si="0"/>
        <v>99</v>
      </c>
      <c r="I21" s="14">
        <f t="shared" si="1"/>
        <v>1925</v>
      </c>
    </row>
    <row r="22" spans="1:9" ht="16" customHeight="1">
      <c r="A22">
        <v>319</v>
      </c>
      <c r="B22">
        <v>3</v>
      </c>
      <c r="C22" s="21" t="s">
        <v>152</v>
      </c>
      <c r="D22" s="21" t="s">
        <v>153</v>
      </c>
      <c r="E22" s="21" t="s">
        <v>197</v>
      </c>
      <c r="F22" s="23">
        <v>20286</v>
      </c>
      <c r="G22" s="23">
        <v>43965</v>
      </c>
      <c r="H22" s="14">
        <f t="shared" ca="1" si="0"/>
        <v>69</v>
      </c>
      <c r="I22" s="14">
        <f t="shared" si="1"/>
        <v>1955</v>
      </c>
    </row>
    <row r="23" spans="1:9" ht="16" customHeight="1">
      <c r="A23">
        <v>205</v>
      </c>
      <c r="B23">
        <v>2</v>
      </c>
      <c r="C23" s="21" t="s">
        <v>84</v>
      </c>
      <c r="D23" s="21" t="s">
        <v>85</v>
      </c>
      <c r="E23" s="21" t="s">
        <v>197</v>
      </c>
      <c r="F23" s="23">
        <v>8833</v>
      </c>
      <c r="G23" s="23">
        <v>43966</v>
      </c>
      <c r="H23" s="14">
        <f t="shared" ca="1" si="0"/>
        <v>100</v>
      </c>
      <c r="I23" s="14">
        <f t="shared" si="1"/>
        <v>1924</v>
      </c>
    </row>
    <row r="24" spans="1:9" ht="16" customHeight="1">
      <c r="A24">
        <v>216</v>
      </c>
      <c r="B24">
        <v>3</v>
      </c>
      <c r="C24" s="21" t="s">
        <v>104</v>
      </c>
      <c r="D24" s="21" t="s">
        <v>27</v>
      </c>
      <c r="E24" s="21" t="s">
        <v>198</v>
      </c>
      <c r="F24" s="23">
        <v>17809</v>
      </c>
      <c r="G24" s="23">
        <v>43858</v>
      </c>
      <c r="H24" s="14">
        <f t="shared" ca="1" si="0"/>
        <v>76</v>
      </c>
      <c r="I24" s="14">
        <f t="shared" si="1"/>
        <v>1948</v>
      </c>
    </row>
    <row r="25" spans="1:9" ht="16" customHeight="1">
      <c r="A25">
        <v>221</v>
      </c>
      <c r="B25">
        <v>5</v>
      </c>
      <c r="C25" s="21" t="s">
        <v>110</v>
      </c>
      <c r="D25" s="21" t="s">
        <v>111</v>
      </c>
      <c r="E25" s="21" t="s">
        <v>198</v>
      </c>
      <c r="F25" s="23">
        <v>10144</v>
      </c>
      <c r="G25" s="23">
        <v>42835</v>
      </c>
      <c r="H25" s="14">
        <f t="shared" ca="1" si="0"/>
        <v>97</v>
      </c>
      <c r="I25" s="14">
        <f t="shared" si="1"/>
        <v>1927</v>
      </c>
    </row>
    <row r="26" spans="1:9" ht="16" customHeight="1">
      <c r="A26">
        <v>312</v>
      </c>
      <c r="B26">
        <v>3</v>
      </c>
      <c r="C26" s="21" t="s">
        <v>143</v>
      </c>
      <c r="D26" s="21" t="s">
        <v>144</v>
      </c>
      <c r="E26" s="21" t="s">
        <v>198</v>
      </c>
      <c r="F26" s="23">
        <v>12760</v>
      </c>
      <c r="G26" s="23">
        <v>42991</v>
      </c>
      <c r="H26" s="14">
        <f t="shared" ca="1" si="0"/>
        <v>90</v>
      </c>
      <c r="I26" s="14">
        <f t="shared" si="1"/>
        <v>1934</v>
      </c>
    </row>
    <row r="27" spans="1:9" ht="16" customHeight="1">
      <c r="A27">
        <v>411</v>
      </c>
      <c r="B27">
        <v>8</v>
      </c>
      <c r="C27" s="21" t="s">
        <v>185</v>
      </c>
      <c r="D27" s="21" t="s">
        <v>186</v>
      </c>
      <c r="E27" s="21" t="s">
        <v>198</v>
      </c>
      <c r="F27" s="23">
        <v>9423</v>
      </c>
      <c r="G27" s="23">
        <v>41324</v>
      </c>
      <c r="H27" s="14">
        <f t="shared" ca="1" si="0"/>
        <v>99</v>
      </c>
      <c r="I27" s="14">
        <f t="shared" si="1"/>
        <v>1925</v>
      </c>
    </row>
    <row r="28" spans="1:9" ht="16" customHeight="1">
      <c r="A28">
        <v>302</v>
      </c>
      <c r="B28">
        <v>2</v>
      </c>
      <c r="C28" s="21" t="s">
        <v>126</v>
      </c>
      <c r="D28" s="21" t="s">
        <v>127</v>
      </c>
      <c r="E28" s="21" t="s">
        <v>197</v>
      </c>
      <c r="F28" s="23">
        <v>14721</v>
      </c>
      <c r="G28" s="23">
        <v>43185</v>
      </c>
      <c r="H28" s="14">
        <f t="shared" ca="1" si="0"/>
        <v>84</v>
      </c>
      <c r="I28" s="14">
        <f t="shared" si="1"/>
        <v>1940</v>
      </c>
    </row>
    <row r="29" spans="1:9" ht="16" customHeight="1">
      <c r="A29">
        <v>415</v>
      </c>
      <c r="B29">
        <v>9</v>
      </c>
      <c r="C29" s="21" t="s">
        <v>190</v>
      </c>
      <c r="D29" s="21" t="s">
        <v>191</v>
      </c>
      <c r="E29" s="21" t="s">
        <v>197</v>
      </c>
      <c r="F29" s="23">
        <v>17894</v>
      </c>
      <c r="G29" s="23">
        <v>43988</v>
      </c>
      <c r="H29" s="14">
        <f t="shared" ca="1" si="0"/>
        <v>75</v>
      </c>
      <c r="I29" s="14">
        <f t="shared" si="1"/>
        <v>1948</v>
      </c>
    </row>
    <row r="30" spans="1:9" ht="16" customHeight="1">
      <c r="A30">
        <v>209</v>
      </c>
      <c r="B30">
        <v>3</v>
      </c>
      <c r="C30" s="21" t="s">
        <v>91</v>
      </c>
      <c r="D30" s="21" t="s">
        <v>92</v>
      </c>
      <c r="E30" s="21" t="s">
        <v>198</v>
      </c>
      <c r="F30" s="23">
        <v>14264</v>
      </c>
      <c r="G30" s="23">
        <v>43936</v>
      </c>
      <c r="H30" s="14">
        <f t="shared" ca="1" si="0"/>
        <v>85</v>
      </c>
      <c r="I30" s="14">
        <f t="shared" si="1"/>
        <v>1939</v>
      </c>
    </row>
    <row r="31" spans="1:9" ht="16" customHeight="1">
      <c r="A31">
        <v>123</v>
      </c>
      <c r="B31">
        <v>4</v>
      </c>
      <c r="C31" s="21" t="s">
        <v>64</v>
      </c>
      <c r="D31" s="21" t="s">
        <v>65</v>
      </c>
      <c r="E31" s="21" t="s">
        <v>198</v>
      </c>
      <c r="F31" s="23">
        <v>8555</v>
      </c>
      <c r="G31" s="23">
        <v>41409</v>
      </c>
      <c r="H31" s="14">
        <f t="shared" ca="1" si="0"/>
        <v>101</v>
      </c>
      <c r="I31" s="14">
        <f t="shared" si="1"/>
        <v>1923</v>
      </c>
    </row>
    <row r="32" spans="1:9" ht="16" customHeight="1">
      <c r="A32">
        <v>309</v>
      </c>
      <c r="B32">
        <v>6</v>
      </c>
      <c r="C32" s="21" t="s">
        <v>137</v>
      </c>
      <c r="D32" s="21" t="s">
        <v>138</v>
      </c>
      <c r="E32" s="21" t="s">
        <v>197</v>
      </c>
      <c r="F32" s="23">
        <v>23660</v>
      </c>
      <c r="G32" s="23">
        <v>43276</v>
      </c>
      <c r="H32" s="14">
        <f t="shared" ca="1" si="0"/>
        <v>60</v>
      </c>
      <c r="I32" s="14">
        <f t="shared" si="1"/>
        <v>1964</v>
      </c>
    </row>
    <row r="33" spans="1:9" ht="16" customHeight="1">
      <c r="A33">
        <v>310</v>
      </c>
      <c r="B33">
        <v>3</v>
      </c>
      <c r="C33" s="21" t="s">
        <v>139</v>
      </c>
      <c r="D33" s="21" t="s">
        <v>140</v>
      </c>
      <c r="E33" s="21" t="s">
        <v>198</v>
      </c>
      <c r="F33" s="23">
        <v>11310</v>
      </c>
      <c r="G33" s="23">
        <v>41886</v>
      </c>
      <c r="H33" s="14">
        <f t="shared" ca="1" si="0"/>
        <v>93</v>
      </c>
      <c r="I33" s="14">
        <f t="shared" si="1"/>
        <v>1930</v>
      </c>
    </row>
    <row r="34" spans="1:9" ht="16" customHeight="1">
      <c r="A34">
        <v>101</v>
      </c>
      <c r="B34">
        <v>4</v>
      </c>
      <c r="C34" s="21" t="s">
        <v>22</v>
      </c>
      <c r="D34" s="21" t="s">
        <v>23</v>
      </c>
      <c r="E34" s="21" t="s">
        <v>197</v>
      </c>
      <c r="F34" s="23">
        <v>11110</v>
      </c>
      <c r="G34" s="23">
        <v>43901</v>
      </c>
      <c r="H34" s="14">
        <f t="shared" ca="1" si="0"/>
        <v>94</v>
      </c>
      <c r="I34" s="14">
        <f t="shared" si="1"/>
        <v>1930</v>
      </c>
    </row>
    <row r="35" spans="1:9" ht="16" customHeight="1">
      <c r="A35">
        <v>127</v>
      </c>
      <c r="B35">
        <v>5</v>
      </c>
      <c r="C35" s="21" t="s">
        <v>72</v>
      </c>
      <c r="D35" s="21" t="s">
        <v>73</v>
      </c>
      <c r="E35" s="21" t="s">
        <v>197</v>
      </c>
      <c r="F35" s="23">
        <v>14313</v>
      </c>
      <c r="G35" s="23">
        <v>42130</v>
      </c>
      <c r="H35" s="14">
        <f t="shared" ca="1" si="0"/>
        <v>85</v>
      </c>
      <c r="I35" s="14">
        <f t="shared" si="1"/>
        <v>1939</v>
      </c>
    </row>
    <row r="36" spans="1:9" ht="16" customHeight="1">
      <c r="A36">
        <v>120</v>
      </c>
      <c r="B36">
        <v>5</v>
      </c>
      <c r="C36" s="21" t="s">
        <v>58</v>
      </c>
      <c r="D36" s="21" t="s">
        <v>59</v>
      </c>
      <c r="E36" s="21" t="s">
        <v>197</v>
      </c>
      <c r="F36" s="23">
        <v>16958</v>
      </c>
      <c r="G36" s="23">
        <v>42282</v>
      </c>
      <c r="H36" s="14">
        <f t="shared" ca="1" si="0"/>
        <v>78</v>
      </c>
      <c r="I36" s="14">
        <f t="shared" si="1"/>
        <v>1946</v>
      </c>
    </row>
    <row r="37" spans="1:9" ht="16" customHeight="1">
      <c r="A37">
        <v>323</v>
      </c>
      <c r="B37">
        <v>2</v>
      </c>
      <c r="C37" s="21" t="s">
        <v>159</v>
      </c>
      <c r="D37" s="21" t="s">
        <v>160</v>
      </c>
      <c r="E37" s="21" t="s">
        <v>198</v>
      </c>
      <c r="F37" s="23">
        <v>12508</v>
      </c>
      <c r="G37" s="23">
        <v>42592</v>
      </c>
      <c r="H37" s="14">
        <f t="shared" ca="1" si="0"/>
        <v>90</v>
      </c>
      <c r="I37" s="14">
        <f t="shared" si="1"/>
        <v>1934</v>
      </c>
    </row>
    <row r="38" spans="1:9" ht="16" customHeight="1">
      <c r="A38">
        <v>126</v>
      </c>
      <c r="B38">
        <v>6</v>
      </c>
      <c r="C38" s="21" t="s">
        <v>70</v>
      </c>
      <c r="D38" s="21" t="s">
        <v>71</v>
      </c>
      <c r="E38" s="21" t="s">
        <v>197</v>
      </c>
      <c r="F38" s="23">
        <v>16631</v>
      </c>
      <c r="G38" s="23">
        <v>43346</v>
      </c>
      <c r="H38" s="14">
        <f t="shared" ca="1" si="0"/>
        <v>79</v>
      </c>
      <c r="I38" s="14">
        <f t="shared" si="1"/>
        <v>1945</v>
      </c>
    </row>
    <row r="39" spans="1:9" ht="16" customHeight="1">
      <c r="A39">
        <v>211</v>
      </c>
      <c r="B39">
        <v>8</v>
      </c>
      <c r="C39" s="21" t="s">
        <v>95</v>
      </c>
      <c r="D39" s="21" t="s">
        <v>96</v>
      </c>
      <c r="E39" s="21" t="s">
        <v>198</v>
      </c>
      <c r="F39" s="23">
        <v>13895</v>
      </c>
      <c r="G39" s="23">
        <v>43413</v>
      </c>
      <c r="H39" s="14">
        <f t="shared" ca="1" si="0"/>
        <v>86</v>
      </c>
      <c r="I39" s="14">
        <f t="shared" si="1"/>
        <v>1938</v>
      </c>
    </row>
    <row r="40" spans="1:9" ht="16" customHeight="1">
      <c r="A40">
        <v>207</v>
      </c>
      <c r="B40">
        <v>5</v>
      </c>
      <c r="C40" s="21" t="s">
        <v>87</v>
      </c>
      <c r="D40" s="21" t="s">
        <v>88</v>
      </c>
      <c r="E40" s="21" t="s">
        <v>198</v>
      </c>
      <c r="F40" s="23">
        <v>12334</v>
      </c>
      <c r="G40" s="23">
        <v>43202</v>
      </c>
      <c r="H40" s="14">
        <f t="shared" ca="1" si="0"/>
        <v>91</v>
      </c>
      <c r="I40" s="14">
        <f t="shared" si="1"/>
        <v>1933</v>
      </c>
    </row>
    <row r="41" spans="1:9" ht="16" customHeight="1">
      <c r="A41">
        <v>303</v>
      </c>
      <c r="B41">
        <v>6</v>
      </c>
      <c r="C41" s="21" t="s">
        <v>128</v>
      </c>
      <c r="D41" s="21" t="s">
        <v>129</v>
      </c>
      <c r="E41" s="21" t="s">
        <v>198</v>
      </c>
      <c r="F41" s="23">
        <v>11033</v>
      </c>
      <c r="G41" s="23">
        <v>41584</v>
      </c>
      <c r="H41" s="14">
        <f t="shared" ca="1" si="0"/>
        <v>94</v>
      </c>
      <c r="I41" s="14">
        <f t="shared" si="1"/>
        <v>1930</v>
      </c>
    </row>
    <row r="42" spans="1:9" ht="16" customHeight="1">
      <c r="A42">
        <v>125</v>
      </c>
      <c r="B42">
        <v>5</v>
      </c>
      <c r="C42" s="21" t="s">
        <v>68</v>
      </c>
      <c r="D42" s="21" t="s">
        <v>69</v>
      </c>
      <c r="E42" s="21" t="s">
        <v>198</v>
      </c>
      <c r="F42" s="23">
        <v>14100</v>
      </c>
      <c r="G42" s="23">
        <v>43424</v>
      </c>
      <c r="H42" s="14">
        <f t="shared" ca="1" si="0"/>
        <v>86</v>
      </c>
      <c r="I42" s="14">
        <f t="shared" si="1"/>
        <v>1938</v>
      </c>
    </row>
    <row r="43" spans="1:9" ht="16" customHeight="1">
      <c r="A43">
        <v>322</v>
      </c>
      <c r="B43">
        <v>10</v>
      </c>
      <c r="C43" s="21" t="s">
        <v>157</v>
      </c>
      <c r="D43" s="21" t="s">
        <v>158</v>
      </c>
      <c r="E43" s="21" t="s">
        <v>198</v>
      </c>
      <c r="F43" s="23">
        <v>21244</v>
      </c>
      <c r="G43" s="23">
        <v>43886</v>
      </c>
      <c r="H43" s="14">
        <f t="shared" ca="1" si="0"/>
        <v>66</v>
      </c>
      <c r="I43" s="14">
        <f t="shared" si="1"/>
        <v>1958</v>
      </c>
    </row>
    <row r="44" spans="1:9" ht="16" customHeight="1">
      <c r="A44">
        <v>224</v>
      </c>
      <c r="B44">
        <v>6</v>
      </c>
      <c r="C44" s="21" t="s">
        <v>116</v>
      </c>
      <c r="D44" s="21" t="s">
        <v>117</v>
      </c>
      <c r="E44" s="21" t="s">
        <v>198</v>
      </c>
      <c r="F44" s="23">
        <v>8323</v>
      </c>
      <c r="G44" s="23">
        <v>42011</v>
      </c>
      <c r="H44" s="14">
        <f t="shared" ca="1" si="0"/>
        <v>102</v>
      </c>
      <c r="I44" s="14">
        <f t="shared" si="1"/>
        <v>1922</v>
      </c>
    </row>
    <row r="45" spans="1:9" ht="16" customHeight="1">
      <c r="A45">
        <v>316</v>
      </c>
      <c r="B45">
        <v>4</v>
      </c>
      <c r="C45" s="21" t="s">
        <v>148</v>
      </c>
      <c r="D45" s="21" t="s">
        <v>149</v>
      </c>
      <c r="E45" s="21" t="s">
        <v>198</v>
      </c>
      <c r="F45" s="23">
        <v>11391</v>
      </c>
      <c r="G45" s="23">
        <v>43153</v>
      </c>
      <c r="H45" s="14">
        <f t="shared" ca="1" si="0"/>
        <v>93</v>
      </c>
      <c r="I45" s="14">
        <f t="shared" si="1"/>
        <v>1931</v>
      </c>
    </row>
    <row r="46" spans="1:9" ht="16" customHeight="1">
      <c r="A46">
        <v>102</v>
      </c>
      <c r="B46">
        <v>5</v>
      </c>
      <c r="C46" s="21" t="s">
        <v>24</v>
      </c>
      <c r="D46" s="21" t="s">
        <v>25</v>
      </c>
      <c r="E46" s="21" t="s">
        <v>197</v>
      </c>
      <c r="F46" s="23">
        <v>9956</v>
      </c>
      <c r="G46" s="23">
        <v>43139</v>
      </c>
      <c r="H46" s="14">
        <f t="shared" ca="1" si="0"/>
        <v>97</v>
      </c>
      <c r="I46" s="14">
        <f t="shared" si="1"/>
        <v>1927</v>
      </c>
    </row>
    <row r="47" spans="1:9" ht="16" customHeight="1">
      <c r="A47">
        <v>109</v>
      </c>
      <c r="B47">
        <v>6</v>
      </c>
      <c r="C47" s="21" t="s">
        <v>38</v>
      </c>
      <c r="D47" s="21" t="s">
        <v>39</v>
      </c>
      <c r="E47" s="21" t="s">
        <v>198</v>
      </c>
      <c r="F47" s="23">
        <v>13669</v>
      </c>
      <c r="G47" s="23">
        <v>43922</v>
      </c>
      <c r="H47" s="14">
        <f t="shared" ca="1" si="0"/>
        <v>87</v>
      </c>
      <c r="I47" s="14">
        <f t="shared" si="1"/>
        <v>1937</v>
      </c>
    </row>
    <row r="48" spans="1:9" ht="16" customHeight="1">
      <c r="A48">
        <v>115</v>
      </c>
      <c r="B48">
        <v>3</v>
      </c>
      <c r="C48" s="21" t="s">
        <v>49</v>
      </c>
      <c r="D48" s="21" t="s">
        <v>50</v>
      </c>
      <c r="E48" s="21" t="s">
        <v>198</v>
      </c>
      <c r="F48" s="23">
        <v>14774</v>
      </c>
      <c r="G48" s="23">
        <v>43968</v>
      </c>
      <c r="H48" s="14">
        <f t="shared" ca="1" si="0"/>
        <v>84</v>
      </c>
      <c r="I48" s="14">
        <f t="shared" si="1"/>
        <v>1940</v>
      </c>
    </row>
    <row r="49" spans="1:9" ht="16" customHeight="1">
      <c r="A49">
        <v>213</v>
      </c>
      <c r="B49">
        <v>1</v>
      </c>
      <c r="C49" s="21" t="s">
        <v>99</v>
      </c>
      <c r="D49" s="21" t="s">
        <v>88</v>
      </c>
      <c r="E49" s="21" t="s">
        <v>198</v>
      </c>
      <c r="F49" s="23">
        <v>8498</v>
      </c>
      <c r="G49" s="23">
        <v>42957</v>
      </c>
      <c r="H49" s="14">
        <f t="shared" ca="1" si="0"/>
        <v>101</v>
      </c>
      <c r="I49" s="14">
        <f t="shared" si="1"/>
        <v>1923</v>
      </c>
    </row>
    <row r="50" spans="1:9" ht="16" customHeight="1">
      <c r="A50">
        <v>113</v>
      </c>
      <c r="B50">
        <v>10</v>
      </c>
      <c r="C50" s="21" t="s">
        <v>45</v>
      </c>
      <c r="D50" s="21" t="s">
        <v>46</v>
      </c>
      <c r="E50" s="21" t="s">
        <v>197</v>
      </c>
      <c r="F50" s="23">
        <v>20356</v>
      </c>
      <c r="G50" s="23">
        <v>42482</v>
      </c>
      <c r="H50" s="14">
        <f t="shared" ca="1" si="0"/>
        <v>69</v>
      </c>
      <c r="I50" s="14">
        <f t="shared" si="1"/>
        <v>1955</v>
      </c>
    </row>
    <row r="51" spans="1:9" ht="16" customHeight="1">
      <c r="A51">
        <v>124</v>
      </c>
      <c r="B51">
        <v>5</v>
      </c>
      <c r="C51" s="21" t="s">
        <v>66</v>
      </c>
      <c r="D51" s="21" t="s">
        <v>67</v>
      </c>
      <c r="E51" s="21" t="s">
        <v>197</v>
      </c>
      <c r="F51" s="23">
        <v>14282</v>
      </c>
      <c r="G51" s="23">
        <v>43360</v>
      </c>
      <c r="H51" s="14">
        <f t="shared" ca="1" si="0"/>
        <v>85</v>
      </c>
      <c r="I51" s="14">
        <f t="shared" si="1"/>
        <v>1939</v>
      </c>
    </row>
    <row r="52" spans="1:9" ht="16" customHeight="1">
      <c r="A52">
        <v>305</v>
      </c>
      <c r="B52">
        <v>4</v>
      </c>
      <c r="C52" s="21" t="s">
        <v>131</v>
      </c>
      <c r="D52" s="21" t="s">
        <v>118</v>
      </c>
      <c r="E52" s="21" t="s">
        <v>198</v>
      </c>
      <c r="F52" s="23">
        <v>7072</v>
      </c>
      <c r="G52" s="23">
        <v>42983</v>
      </c>
      <c r="H52" s="14">
        <f t="shared" ca="1" si="0"/>
        <v>105</v>
      </c>
      <c r="I52" s="14">
        <f t="shared" si="1"/>
        <v>1919</v>
      </c>
    </row>
    <row r="53" spans="1:9" ht="16" customHeight="1">
      <c r="A53">
        <v>106</v>
      </c>
      <c r="B53">
        <v>3</v>
      </c>
      <c r="C53" s="21" t="s">
        <v>32</v>
      </c>
      <c r="D53" s="21" t="s">
        <v>33</v>
      </c>
      <c r="E53" s="21" t="s">
        <v>197</v>
      </c>
      <c r="F53" s="23">
        <v>18173</v>
      </c>
      <c r="G53" s="23">
        <v>43073</v>
      </c>
      <c r="H53" s="14">
        <f t="shared" ca="1" si="0"/>
        <v>75</v>
      </c>
      <c r="I53" s="14">
        <f t="shared" si="1"/>
        <v>1949</v>
      </c>
    </row>
    <row r="54" spans="1:9" ht="16" customHeight="1">
      <c r="A54">
        <v>405</v>
      </c>
      <c r="B54">
        <v>6</v>
      </c>
      <c r="C54" s="21" t="s">
        <v>175</v>
      </c>
      <c r="D54" s="21" t="s">
        <v>176</v>
      </c>
      <c r="E54" s="21" t="s">
        <v>197</v>
      </c>
      <c r="F54" s="23">
        <v>11606</v>
      </c>
      <c r="G54" s="23">
        <v>43124</v>
      </c>
      <c r="H54" s="14">
        <f t="shared" ca="1" si="0"/>
        <v>93</v>
      </c>
      <c r="I54" s="14">
        <f t="shared" si="1"/>
        <v>1931</v>
      </c>
    </row>
    <row r="55" spans="1:9" ht="16" customHeight="1">
      <c r="A55">
        <v>215</v>
      </c>
      <c r="B55">
        <v>3</v>
      </c>
      <c r="C55" s="21" t="s">
        <v>102</v>
      </c>
      <c r="D55" s="21" t="s">
        <v>103</v>
      </c>
      <c r="E55" s="21" t="s">
        <v>198</v>
      </c>
      <c r="F55" s="23">
        <v>10750</v>
      </c>
      <c r="G55" s="23">
        <v>41571</v>
      </c>
      <c r="H55" s="14">
        <f t="shared" ca="1" si="0"/>
        <v>95</v>
      </c>
      <c r="I55" s="14">
        <f t="shared" si="1"/>
        <v>1929</v>
      </c>
    </row>
    <row r="56" spans="1:9" ht="16" customHeight="1">
      <c r="A56">
        <v>409</v>
      </c>
      <c r="B56">
        <v>6</v>
      </c>
      <c r="C56" s="21" t="s">
        <v>181</v>
      </c>
      <c r="D56" s="21" t="s">
        <v>182</v>
      </c>
      <c r="E56" s="21" t="s">
        <v>198</v>
      </c>
      <c r="F56" s="23">
        <v>9210</v>
      </c>
      <c r="G56" s="23">
        <v>42986</v>
      </c>
      <c r="H56" s="14">
        <f t="shared" ca="1" si="0"/>
        <v>99</v>
      </c>
      <c r="I56" s="14">
        <f t="shared" si="1"/>
        <v>1925</v>
      </c>
    </row>
    <row r="57" spans="1:9" ht="16" customHeight="1">
      <c r="A57">
        <v>227</v>
      </c>
      <c r="B57">
        <v>1</v>
      </c>
      <c r="C57" s="21" t="s">
        <v>121</v>
      </c>
      <c r="D57" s="21" t="s">
        <v>79</v>
      </c>
      <c r="E57" s="21" t="s">
        <v>198</v>
      </c>
      <c r="F57" s="23">
        <v>13365</v>
      </c>
      <c r="G57" s="23">
        <v>43270</v>
      </c>
      <c r="H57" s="14">
        <f t="shared" ca="1" si="0"/>
        <v>88</v>
      </c>
      <c r="I57" s="14">
        <f t="shared" si="1"/>
        <v>1936</v>
      </c>
    </row>
    <row r="58" spans="1:9" ht="16" customHeight="1">
      <c r="A58">
        <v>306</v>
      </c>
      <c r="B58">
        <v>3</v>
      </c>
      <c r="C58" s="21" t="s">
        <v>132</v>
      </c>
      <c r="D58" s="21" t="s">
        <v>133</v>
      </c>
      <c r="E58" s="21" t="s">
        <v>198</v>
      </c>
      <c r="F58" s="23">
        <v>11405</v>
      </c>
      <c r="G58" s="23">
        <v>43860</v>
      </c>
      <c r="H58" s="14">
        <f t="shared" ca="1" si="0"/>
        <v>93</v>
      </c>
      <c r="I58" s="14">
        <f t="shared" si="1"/>
        <v>1931</v>
      </c>
    </row>
    <row r="59" spans="1:9" ht="16" customHeight="1">
      <c r="A59">
        <v>118</v>
      </c>
      <c r="B59">
        <v>3</v>
      </c>
      <c r="C59" s="21" t="s">
        <v>54</v>
      </c>
      <c r="D59" s="21" t="s">
        <v>55</v>
      </c>
      <c r="E59" s="21" t="s">
        <v>198</v>
      </c>
      <c r="F59" s="23">
        <v>10735</v>
      </c>
      <c r="G59" s="23">
        <v>41765</v>
      </c>
      <c r="H59" s="14">
        <f t="shared" ca="1" si="0"/>
        <v>95</v>
      </c>
      <c r="I59" s="14">
        <f t="shared" si="1"/>
        <v>1929</v>
      </c>
    </row>
    <row r="60" spans="1:9" ht="16" customHeight="1">
      <c r="A60">
        <v>108</v>
      </c>
      <c r="B60">
        <v>8</v>
      </c>
      <c r="C60" s="21" t="s">
        <v>36</v>
      </c>
      <c r="D60" s="21" t="s">
        <v>37</v>
      </c>
      <c r="E60" s="21" t="s">
        <v>198</v>
      </c>
      <c r="F60" s="23">
        <v>11563</v>
      </c>
      <c r="G60" s="23">
        <v>43035</v>
      </c>
      <c r="H60" s="14">
        <f t="shared" ca="1" si="0"/>
        <v>93</v>
      </c>
      <c r="I60" s="14">
        <f t="shared" si="1"/>
        <v>1931</v>
      </c>
    </row>
    <row r="61" spans="1:9" ht="16" customHeight="1">
      <c r="A61">
        <v>107</v>
      </c>
      <c r="B61">
        <v>2</v>
      </c>
      <c r="C61" s="21" t="s">
        <v>34</v>
      </c>
      <c r="D61" s="21" t="s">
        <v>35</v>
      </c>
      <c r="E61" s="21" t="s">
        <v>198</v>
      </c>
      <c r="F61" s="23">
        <v>13691</v>
      </c>
      <c r="G61" s="23">
        <v>43353</v>
      </c>
      <c r="H61" s="14">
        <f t="shared" ca="1" si="0"/>
        <v>87</v>
      </c>
      <c r="I61" s="14">
        <f t="shared" si="1"/>
        <v>1937</v>
      </c>
    </row>
    <row r="62" spans="1:9" ht="16" customHeight="1">
      <c r="A62">
        <v>212</v>
      </c>
      <c r="B62">
        <v>6</v>
      </c>
      <c r="C62" s="21" t="s">
        <v>97</v>
      </c>
      <c r="D62" s="21" t="s">
        <v>98</v>
      </c>
      <c r="E62" s="21" t="s">
        <v>198</v>
      </c>
      <c r="F62" s="23">
        <v>15626</v>
      </c>
      <c r="G62" s="23">
        <v>42900</v>
      </c>
      <c r="H62" s="14">
        <f t="shared" ca="1" si="0"/>
        <v>82</v>
      </c>
      <c r="I62" s="14">
        <f t="shared" si="1"/>
        <v>1942</v>
      </c>
    </row>
    <row r="63" spans="1:9" ht="16" customHeight="1">
      <c r="A63">
        <v>210</v>
      </c>
      <c r="B63">
        <v>3</v>
      </c>
      <c r="C63" s="21" t="s">
        <v>93</v>
      </c>
      <c r="D63" s="21" t="s">
        <v>94</v>
      </c>
      <c r="E63" s="21" t="s">
        <v>197</v>
      </c>
      <c r="F63" s="23">
        <v>12714</v>
      </c>
      <c r="G63" s="23">
        <v>42453</v>
      </c>
      <c r="H63" s="14">
        <f t="shared" ca="1" si="0"/>
        <v>90</v>
      </c>
      <c r="I63" s="14">
        <f t="shared" si="1"/>
        <v>1934</v>
      </c>
    </row>
    <row r="64" spans="1:9" ht="16" customHeight="1">
      <c r="A64">
        <v>116</v>
      </c>
      <c r="B64">
        <v>6</v>
      </c>
      <c r="C64" s="21" t="s">
        <v>51</v>
      </c>
      <c r="D64" s="21" t="s">
        <v>52</v>
      </c>
      <c r="E64" s="21" t="s">
        <v>198</v>
      </c>
      <c r="F64" s="23">
        <v>10477</v>
      </c>
      <c r="G64" s="23">
        <v>42837</v>
      </c>
      <c r="H64" s="14">
        <f t="shared" ca="1" si="0"/>
        <v>96</v>
      </c>
      <c r="I64" s="14">
        <f t="shared" si="1"/>
        <v>1928</v>
      </c>
    </row>
    <row r="65" spans="1:9" ht="16" customHeight="1">
      <c r="A65">
        <v>111</v>
      </c>
      <c r="B65">
        <v>9</v>
      </c>
      <c r="C65" s="21" t="s">
        <v>42</v>
      </c>
      <c r="D65" s="21" t="s">
        <v>29</v>
      </c>
      <c r="E65" s="21" t="s">
        <v>198</v>
      </c>
      <c r="F65" s="23">
        <v>11083</v>
      </c>
      <c r="G65" s="23">
        <v>41451</v>
      </c>
      <c r="H65" s="14">
        <f t="shared" ca="1" si="0"/>
        <v>94</v>
      </c>
      <c r="I65" s="14">
        <f t="shared" si="1"/>
        <v>1930</v>
      </c>
    </row>
    <row r="66" spans="1:9" ht="16" customHeight="1">
      <c r="A66">
        <v>219</v>
      </c>
      <c r="B66">
        <v>4</v>
      </c>
      <c r="C66" s="21" t="s">
        <v>107</v>
      </c>
      <c r="D66" s="21" t="s">
        <v>108</v>
      </c>
      <c r="E66" s="21" t="s">
        <v>198</v>
      </c>
      <c r="F66" s="23">
        <v>16362</v>
      </c>
      <c r="G66" s="23">
        <v>43848</v>
      </c>
      <c r="H66" s="14">
        <f t="shared" ca="1" si="0"/>
        <v>80</v>
      </c>
      <c r="I66" s="14">
        <f t="shared" si="1"/>
        <v>1944</v>
      </c>
    </row>
    <row r="67" spans="1:9" ht="16" customHeight="1">
      <c r="A67">
        <v>414</v>
      </c>
      <c r="B67">
        <v>5</v>
      </c>
      <c r="C67" s="21" t="s">
        <v>107</v>
      </c>
      <c r="D67" s="21" t="s">
        <v>189</v>
      </c>
      <c r="E67" s="21" t="s">
        <v>197</v>
      </c>
      <c r="F67" s="23">
        <v>10303</v>
      </c>
      <c r="G67" s="23">
        <v>43848</v>
      </c>
      <c r="H67" s="14">
        <f t="shared" ca="1" si="0"/>
        <v>96</v>
      </c>
      <c r="I67" s="14">
        <f t="shared" si="1"/>
        <v>1928</v>
      </c>
    </row>
    <row r="68" spans="1:9" ht="16" customHeight="1">
      <c r="A68">
        <v>122</v>
      </c>
      <c r="B68">
        <v>5</v>
      </c>
      <c r="C68" s="21" t="s">
        <v>62</v>
      </c>
      <c r="D68" s="21" t="s">
        <v>63</v>
      </c>
      <c r="E68" s="21" t="s">
        <v>198</v>
      </c>
      <c r="F68" s="23">
        <v>8284</v>
      </c>
      <c r="G68" s="23">
        <v>42091</v>
      </c>
      <c r="H68" s="14">
        <f t="shared" ca="1" si="0"/>
        <v>102</v>
      </c>
      <c r="I68" s="14">
        <f t="shared" si="1"/>
        <v>1922</v>
      </c>
    </row>
    <row r="69" spans="1:9" ht="16" customHeight="1">
      <c r="A69">
        <v>328</v>
      </c>
      <c r="B69">
        <v>3</v>
      </c>
      <c r="C69" s="21" t="s">
        <v>166</v>
      </c>
      <c r="D69" s="21" t="s">
        <v>167</v>
      </c>
      <c r="E69" s="21" t="s">
        <v>198</v>
      </c>
      <c r="F69" s="23">
        <v>14950</v>
      </c>
      <c r="G69" s="23">
        <v>41038</v>
      </c>
      <c r="H69" s="14">
        <f t="shared" ref="H69:H104" ca="1" si="4">DATEDIF(F69,TODAY(),"y")</f>
        <v>84</v>
      </c>
      <c r="I69" s="14">
        <f t="shared" ref="I69:I104" si="5">YEAR(F69)</f>
        <v>1940</v>
      </c>
    </row>
    <row r="70" spans="1:9" ht="16" customHeight="1">
      <c r="A70">
        <v>320</v>
      </c>
      <c r="B70">
        <v>3</v>
      </c>
      <c r="C70" s="21" t="s">
        <v>154</v>
      </c>
      <c r="D70" s="21" t="s">
        <v>155</v>
      </c>
      <c r="E70" s="21" t="s">
        <v>197</v>
      </c>
      <c r="F70" s="23">
        <v>8402</v>
      </c>
      <c r="G70" s="23">
        <v>43154</v>
      </c>
      <c r="H70" s="14">
        <f t="shared" ca="1" si="4"/>
        <v>101</v>
      </c>
      <c r="I70" s="14">
        <f t="shared" si="5"/>
        <v>1923</v>
      </c>
    </row>
    <row r="71" spans="1:9" ht="16" customHeight="1">
      <c r="A71">
        <v>410</v>
      </c>
      <c r="B71">
        <v>9</v>
      </c>
      <c r="C71" s="21" t="s">
        <v>183</v>
      </c>
      <c r="D71" s="21" t="s">
        <v>184</v>
      </c>
      <c r="E71" s="21" t="s">
        <v>198</v>
      </c>
      <c r="F71" s="23">
        <v>8739</v>
      </c>
      <c r="G71" s="23">
        <v>42831</v>
      </c>
      <c r="H71" s="14">
        <f t="shared" ca="1" si="4"/>
        <v>101</v>
      </c>
      <c r="I71" s="14">
        <f t="shared" si="5"/>
        <v>1923</v>
      </c>
    </row>
    <row r="72" spans="1:9" ht="16" customHeight="1">
      <c r="A72">
        <v>412</v>
      </c>
      <c r="B72">
        <v>8</v>
      </c>
      <c r="C72" s="21" t="s">
        <v>183</v>
      </c>
      <c r="D72" s="21" t="s">
        <v>187</v>
      </c>
      <c r="E72" s="21" t="s">
        <v>197</v>
      </c>
      <c r="F72" s="23">
        <v>18924</v>
      </c>
      <c r="G72" s="23">
        <v>42928</v>
      </c>
      <c r="H72" s="14">
        <f t="shared" ca="1" si="4"/>
        <v>73</v>
      </c>
      <c r="I72" s="14">
        <f t="shared" si="5"/>
        <v>1951</v>
      </c>
    </row>
    <row r="73" spans="1:9" ht="16" customHeight="1">
      <c r="A73">
        <v>226</v>
      </c>
      <c r="B73">
        <v>2</v>
      </c>
      <c r="C73" s="21" t="s">
        <v>119</v>
      </c>
      <c r="D73" s="21" t="s">
        <v>120</v>
      </c>
      <c r="E73" s="21" t="s">
        <v>198</v>
      </c>
      <c r="F73" s="23">
        <v>10827</v>
      </c>
      <c r="G73" s="23">
        <v>42758</v>
      </c>
      <c r="H73" s="14">
        <f t="shared" ca="1" si="4"/>
        <v>95</v>
      </c>
      <c r="I73" s="14">
        <f t="shared" si="5"/>
        <v>1929</v>
      </c>
    </row>
    <row r="74" spans="1:9" ht="16" customHeight="1">
      <c r="A74">
        <v>103</v>
      </c>
      <c r="B74">
        <v>2</v>
      </c>
      <c r="C74" s="21" t="s">
        <v>26</v>
      </c>
      <c r="D74" s="21" t="s">
        <v>27</v>
      </c>
      <c r="E74" s="21" t="s">
        <v>198</v>
      </c>
      <c r="F74" s="23">
        <v>11506</v>
      </c>
      <c r="G74" s="23">
        <v>43861</v>
      </c>
      <c r="H74" s="14">
        <f t="shared" ca="1" si="4"/>
        <v>93</v>
      </c>
      <c r="I74" s="14">
        <f t="shared" si="5"/>
        <v>1931</v>
      </c>
    </row>
    <row r="75" spans="1:9" ht="16" customHeight="1">
      <c r="A75">
        <v>104</v>
      </c>
      <c r="B75">
        <v>2</v>
      </c>
      <c r="C75" s="21" t="s">
        <v>28</v>
      </c>
      <c r="D75" s="21" t="s">
        <v>29</v>
      </c>
      <c r="E75" s="21" t="s">
        <v>198</v>
      </c>
      <c r="F75" s="23">
        <v>15221</v>
      </c>
      <c r="G75" s="23">
        <v>43891</v>
      </c>
      <c r="H75" s="14">
        <f t="shared" ca="1" si="4"/>
        <v>83</v>
      </c>
      <c r="I75" s="14">
        <f t="shared" si="5"/>
        <v>1941</v>
      </c>
    </row>
    <row r="76" spans="1:9" ht="16" customHeight="1">
      <c r="A76">
        <v>112</v>
      </c>
      <c r="B76">
        <v>6</v>
      </c>
      <c r="C76" s="21" t="s">
        <v>43</v>
      </c>
      <c r="D76" s="21" t="s">
        <v>44</v>
      </c>
      <c r="E76" s="21" t="s">
        <v>197</v>
      </c>
      <c r="F76" s="23">
        <v>11115</v>
      </c>
      <c r="G76" s="23">
        <v>42349</v>
      </c>
      <c r="H76" s="14">
        <f t="shared" ca="1" si="4"/>
        <v>94</v>
      </c>
      <c r="I76" s="14">
        <f t="shared" si="5"/>
        <v>1930</v>
      </c>
    </row>
    <row r="77" spans="1:9" ht="16" customHeight="1">
      <c r="A77">
        <v>119</v>
      </c>
      <c r="B77">
        <v>7</v>
      </c>
      <c r="C77" s="21" t="s">
        <v>56</v>
      </c>
      <c r="D77" s="21" t="s">
        <v>57</v>
      </c>
      <c r="E77" s="21" t="s">
        <v>197</v>
      </c>
      <c r="F77" s="23">
        <v>12696</v>
      </c>
      <c r="G77" s="23">
        <v>40567</v>
      </c>
      <c r="H77" s="14">
        <f t="shared" ca="1" si="4"/>
        <v>90</v>
      </c>
      <c r="I77" s="14">
        <f t="shared" si="5"/>
        <v>1934</v>
      </c>
    </row>
    <row r="78" spans="1:9" ht="16" customHeight="1">
      <c r="A78">
        <v>327</v>
      </c>
      <c r="B78">
        <v>4</v>
      </c>
      <c r="C78" s="21" t="s">
        <v>164</v>
      </c>
      <c r="D78" s="21" t="s">
        <v>165</v>
      </c>
      <c r="E78" s="21" t="s">
        <v>198</v>
      </c>
      <c r="F78" s="23">
        <v>13465</v>
      </c>
      <c r="G78" s="23">
        <v>43339</v>
      </c>
      <c r="H78" s="14">
        <f t="shared" ca="1" si="4"/>
        <v>88</v>
      </c>
      <c r="I78" s="14">
        <f t="shared" si="5"/>
        <v>1936</v>
      </c>
    </row>
    <row r="79" spans="1:9" ht="16" customHeight="1">
      <c r="A79">
        <v>311</v>
      </c>
      <c r="B79">
        <v>4</v>
      </c>
      <c r="C79" s="21" t="s">
        <v>141</v>
      </c>
      <c r="D79" s="21" t="s">
        <v>142</v>
      </c>
      <c r="E79" s="21" t="s">
        <v>198</v>
      </c>
      <c r="F79" s="23">
        <v>14156</v>
      </c>
      <c r="G79" s="23">
        <v>41421</v>
      </c>
      <c r="H79" s="14">
        <f t="shared" ca="1" si="4"/>
        <v>86</v>
      </c>
      <c r="I79" s="14">
        <f t="shared" si="5"/>
        <v>1938</v>
      </c>
    </row>
    <row r="80" spans="1:9" ht="16" customHeight="1">
      <c r="A80">
        <v>404</v>
      </c>
      <c r="B80">
        <v>8</v>
      </c>
      <c r="C80" s="21" t="s">
        <v>173</v>
      </c>
      <c r="D80" s="21" t="s">
        <v>174</v>
      </c>
      <c r="E80" s="21" t="s">
        <v>198</v>
      </c>
      <c r="F80" s="23">
        <v>8659</v>
      </c>
      <c r="G80" s="23">
        <v>41941</v>
      </c>
      <c r="H80" s="14">
        <f t="shared" ca="1" si="4"/>
        <v>101</v>
      </c>
      <c r="I80" s="14">
        <f t="shared" si="5"/>
        <v>1923</v>
      </c>
    </row>
    <row r="81" spans="1:9" ht="16" customHeight="1">
      <c r="A81">
        <v>121</v>
      </c>
      <c r="B81">
        <v>6</v>
      </c>
      <c r="C81" s="21" t="s">
        <v>60</v>
      </c>
      <c r="D81" s="21" t="s">
        <v>61</v>
      </c>
      <c r="E81" s="21" t="s">
        <v>197</v>
      </c>
      <c r="F81" s="23">
        <v>10837</v>
      </c>
      <c r="G81" s="23">
        <v>43395</v>
      </c>
      <c r="H81" s="14">
        <f t="shared" ca="1" si="4"/>
        <v>95</v>
      </c>
      <c r="I81" s="14">
        <f t="shared" si="5"/>
        <v>1929</v>
      </c>
    </row>
    <row r="82" spans="1:9" ht="16" customHeight="1">
      <c r="A82">
        <v>217</v>
      </c>
      <c r="B82">
        <v>3</v>
      </c>
      <c r="C82" s="21" t="s">
        <v>105</v>
      </c>
      <c r="D82" s="21" t="s">
        <v>39</v>
      </c>
      <c r="E82" s="21" t="s">
        <v>198</v>
      </c>
      <c r="F82" s="23">
        <v>11406</v>
      </c>
      <c r="G82" s="23">
        <v>43931</v>
      </c>
      <c r="H82" s="14">
        <f t="shared" ca="1" si="4"/>
        <v>93</v>
      </c>
      <c r="I82" s="14">
        <f t="shared" si="5"/>
        <v>1931</v>
      </c>
    </row>
    <row r="83" spans="1:9" ht="16" customHeight="1">
      <c r="A83">
        <v>301</v>
      </c>
      <c r="B83">
        <v>2</v>
      </c>
      <c r="C83" s="21" t="s">
        <v>124</v>
      </c>
      <c r="D83" s="21" t="s">
        <v>125</v>
      </c>
      <c r="E83" s="21" t="s">
        <v>197</v>
      </c>
      <c r="F83" s="23">
        <v>11205</v>
      </c>
      <c r="G83" s="23">
        <v>43873</v>
      </c>
      <c r="H83" s="14">
        <f t="shared" ca="1" si="4"/>
        <v>94</v>
      </c>
      <c r="I83" s="14">
        <f t="shared" si="5"/>
        <v>1930</v>
      </c>
    </row>
    <row r="84" spans="1:9" ht="16" customHeight="1">
      <c r="A84">
        <v>326</v>
      </c>
      <c r="B84">
        <v>4</v>
      </c>
      <c r="C84" s="21" t="s">
        <v>162</v>
      </c>
      <c r="D84" s="21" t="s">
        <v>163</v>
      </c>
      <c r="E84" s="21" t="s">
        <v>198</v>
      </c>
      <c r="F84" s="23">
        <v>12631</v>
      </c>
      <c r="G84" s="23">
        <v>43308</v>
      </c>
      <c r="H84" s="14">
        <f t="shared" ca="1" si="4"/>
        <v>90</v>
      </c>
      <c r="I84" s="14">
        <f t="shared" si="5"/>
        <v>1934</v>
      </c>
    </row>
    <row r="85" spans="1:9" ht="16" customHeight="1">
      <c r="A85">
        <v>208</v>
      </c>
      <c r="B85">
        <v>4</v>
      </c>
      <c r="C85" s="21" t="s">
        <v>89</v>
      </c>
      <c r="D85" s="21" t="s">
        <v>90</v>
      </c>
      <c r="E85" s="21" t="s">
        <v>198</v>
      </c>
      <c r="F85" s="23">
        <v>10057</v>
      </c>
      <c r="G85" s="23">
        <v>43861</v>
      </c>
      <c r="H85" s="14">
        <f t="shared" ca="1" si="4"/>
        <v>97</v>
      </c>
      <c r="I85" s="14">
        <f t="shared" si="5"/>
        <v>1927</v>
      </c>
    </row>
    <row r="86" spans="1:9" ht="16" customHeight="1">
      <c r="A86">
        <v>117</v>
      </c>
      <c r="B86">
        <v>5</v>
      </c>
      <c r="C86" s="21" t="s">
        <v>202</v>
      </c>
      <c r="D86" s="21" t="s">
        <v>53</v>
      </c>
      <c r="E86" s="21" t="s">
        <v>197</v>
      </c>
      <c r="F86" s="23">
        <v>13980</v>
      </c>
      <c r="G86" s="23">
        <v>43939</v>
      </c>
      <c r="H86" s="14">
        <f t="shared" ca="1" si="4"/>
        <v>86</v>
      </c>
      <c r="I86" s="14">
        <f t="shared" si="5"/>
        <v>1938</v>
      </c>
    </row>
    <row r="87" spans="1:9" ht="16" customHeight="1">
      <c r="A87">
        <v>406</v>
      </c>
      <c r="B87">
        <v>8</v>
      </c>
      <c r="C87" s="21" t="s">
        <v>177</v>
      </c>
      <c r="D87" s="21" t="s">
        <v>178</v>
      </c>
      <c r="E87" s="21" t="s">
        <v>197</v>
      </c>
      <c r="F87" s="23">
        <v>10513</v>
      </c>
      <c r="G87" s="23">
        <v>43294</v>
      </c>
      <c r="H87" s="14">
        <f t="shared" ca="1" si="4"/>
        <v>96</v>
      </c>
      <c r="I87" s="14">
        <f t="shared" si="5"/>
        <v>1928</v>
      </c>
    </row>
    <row r="88" spans="1:9" ht="16" customHeight="1">
      <c r="A88">
        <v>223</v>
      </c>
      <c r="B88">
        <v>4</v>
      </c>
      <c r="C88" s="21" t="s">
        <v>114</v>
      </c>
      <c r="D88" s="21" t="s">
        <v>115</v>
      </c>
      <c r="E88" s="21" t="s">
        <v>197</v>
      </c>
      <c r="F88" s="23">
        <v>10082</v>
      </c>
      <c r="G88" s="23">
        <v>42766</v>
      </c>
      <c r="H88" s="14">
        <f t="shared" ca="1" si="4"/>
        <v>97</v>
      </c>
      <c r="I88" s="14">
        <f t="shared" si="5"/>
        <v>1927</v>
      </c>
    </row>
    <row r="89" spans="1:9" ht="16" customHeight="1">
      <c r="A89">
        <v>403</v>
      </c>
      <c r="B89">
        <v>7</v>
      </c>
      <c r="C89" s="21" t="s">
        <v>171</v>
      </c>
      <c r="D89" s="21" t="s">
        <v>172</v>
      </c>
      <c r="E89" s="21" t="s">
        <v>197</v>
      </c>
      <c r="F89" s="23">
        <v>11050</v>
      </c>
      <c r="G89" s="23">
        <v>43874</v>
      </c>
      <c r="H89" s="14">
        <f t="shared" ca="1" si="4"/>
        <v>94</v>
      </c>
      <c r="I89" s="14">
        <f t="shared" si="5"/>
        <v>1930</v>
      </c>
    </row>
    <row r="90" spans="1:9" ht="16" customHeight="1">
      <c r="A90">
        <v>417</v>
      </c>
      <c r="B90">
        <v>7</v>
      </c>
      <c r="C90" s="21" t="s">
        <v>194</v>
      </c>
      <c r="D90" s="21" t="s">
        <v>195</v>
      </c>
      <c r="E90" s="21" t="s">
        <v>198</v>
      </c>
      <c r="F90" s="23">
        <v>10480</v>
      </c>
      <c r="G90" s="23">
        <v>43976</v>
      </c>
      <c r="H90" s="14">
        <f t="shared" ca="1" si="4"/>
        <v>96</v>
      </c>
      <c r="I90" s="14">
        <f t="shared" si="5"/>
        <v>1928</v>
      </c>
    </row>
    <row r="91" spans="1:9" ht="16" customHeight="1">
      <c r="A91">
        <v>307</v>
      </c>
      <c r="B91">
        <v>6</v>
      </c>
      <c r="C91" s="21" t="s">
        <v>134</v>
      </c>
      <c r="D91" s="21" t="s">
        <v>135</v>
      </c>
      <c r="E91" s="21" t="s">
        <v>197</v>
      </c>
      <c r="F91" s="23">
        <v>11582</v>
      </c>
      <c r="G91" s="23">
        <v>43055</v>
      </c>
      <c r="H91" s="14">
        <f t="shared" ca="1" si="4"/>
        <v>93</v>
      </c>
      <c r="I91" s="14">
        <f t="shared" si="5"/>
        <v>1931</v>
      </c>
    </row>
    <row r="92" spans="1:9" ht="16" customHeight="1">
      <c r="A92">
        <v>204</v>
      </c>
      <c r="B92">
        <v>6</v>
      </c>
      <c r="C92" s="21" t="s">
        <v>82</v>
      </c>
      <c r="D92" s="21" t="s">
        <v>83</v>
      </c>
      <c r="E92" s="21" t="s">
        <v>198</v>
      </c>
      <c r="F92" s="23">
        <v>13236</v>
      </c>
      <c r="G92" s="23">
        <v>43185</v>
      </c>
      <c r="H92" s="14">
        <f t="shared" ca="1" si="4"/>
        <v>88</v>
      </c>
      <c r="I92" s="14">
        <f t="shared" si="5"/>
        <v>1936</v>
      </c>
    </row>
    <row r="93" spans="1:9" ht="16" customHeight="1">
      <c r="A93">
        <v>324</v>
      </c>
      <c r="B93">
        <v>6</v>
      </c>
      <c r="C93" s="21" t="s">
        <v>199</v>
      </c>
      <c r="D93" s="21" t="s">
        <v>180</v>
      </c>
      <c r="E93" s="21" t="s">
        <v>197</v>
      </c>
      <c r="F93" s="23">
        <v>15629</v>
      </c>
      <c r="G93" s="23">
        <v>42734</v>
      </c>
      <c r="H93" s="14">
        <f t="shared" ca="1" si="4"/>
        <v>82</v>
      </c>
      <c r="I93" s="14">
        <f t="shared" si="5"/>
        <v>1942</v>
      </c>
    </row>
    <row r="94" spans="1:9" ht="16" customHeight="1">
      <c r="A94">
        <v>228</v>
      </c>
      <c r="B94">
        <v>3</v>
      </c>
      <c r="C94" s="21" t="s">
        <v>122</v>
      </c>
      <c r="D94" s="21" t="s">
        <v>123</v>
      </c>
      <c r="E94" s="21" t="s">
        <v>198</v>
      </c>
      <c r="F94" s="23">
        <v>20686</v>
      </c>
      <c r="G94" s="23">
        <v>43964</v>
      </c>
      <c r="H94" s="14">
        <f t="shared" ca="1" si="4"/>
        <v>68</v>
      </c>
      <c r="I94" s="14">
        <f t="shared" si="5"/>
        <v>1956</v>
      </c>
    </row>
    <row r="95" spans="1:9" ht="16" customHeight="1">
      <c r="A95">
        <v>401</v>
      </c>
      <c r="B95">
        <v>4</v>
      </c>
      <c r="C95" s="21" t="s">
        <v>168</v>
      </c>
      <c r="D95" s="21" t="s">
        <v>169</v>
      </c>
      <c r="E95" s="21" t="s">
        <v>197</v>
      </c>
      <c r="F95" s="23">
        <v>21112</v>
      </c>
      <c r="G95" s="23">
        <v>43979</v>
      </c>
      <c r="H95" s="14">
        <f t="shared" ca="1" si="4"/>
        <v>67</v>
      </c>
      <c r="I95" s="14">
        <f t="shared" si="5"/>
        <v>1957</v>
      </c>
    </row>
    <row r="96" spans="1:9" ht="16" customHeight="1">
      <c r="A96">
        <v>304</v>
      </c>
      <c r="B96">
        <v>5</v>
      </c>
      <c r="C96" s="21" t="s">
        <v>130</v>
      </c>
      <c r="D96" s="21" t="s">
        <v>23</v>
      </c>
      <c r="E96" s="21" t="s">
        <v>197</v>
      </c>
      <c r="F96" s="23">
        <v>12332</v>
      </c>
      <c r="G96" s="23">
        <v>43931</v>
      </c>
      <c r="H96" s="14">
        <f t="shared" ca="1" si="4"/>
        <v>91</v>
      </c>
      <c r="I96" s="14">
        <f t="shared" si="5"/>
        <v>1933</v>
      </c>
    </row>
    <row r="97" spans="1:9" ht="16" customHeight="1">
      <c r="A97">
        <v>402</v>
      </c>
      <c r="B97">
        <v>6</v>
      </c>
      <c r="C97" s="21" t="s">
        <v>30</v>
      </c>
      <c r="D97" s="21" t="s">
        <v>170</v>
      </c>
      <c r="E97" s="21" t="s">
        <v>198</v>
      </c>
      <c r="F97" s="23">
        <v>15599</v>
      </c>
      <c r="G97" s="23">
        <v>42643</v>
      </c>
      <c r="H97" s="14">
        <f t="shared" ca="1" si="4"/>
        <v>82</v>
      </c>
      <c r="I97" s="14">
        <f t="shared" si="5"/>
        <v>1942</v>
      </c>
    </row>
    <row r="98" spans="1:9" ht="16" customHeight="1">
      <c r="A98">
        <v>105</v>
      </c>
      <c r="B98">
        <v>5</v>
      </c>
      <c r="C98" s="21" t="s">
        <v>30</v>
      </c>
      <c r="D98" s="21" t="s">
        <v>31</v>
      </c>
      <c r="E98" s="21" t="s">
        <v>198</v>
      </c>
      <c r="F98" s="23">
        <v>11573</v>
      </c>
      <c r="G98" s="23">
        <v>43166</v>
      </c>
      <c r="H98" s="14">
        <f t="shared" ca="1" si="4"/>
        <v>93</v>
      </c>
      <c r="I98" s="14">
        <f t="shared" si="5"/>
        <v>1931</v>
      </c>
    </row>
    <row r="99" spans="1:9" ht="16" customHeight="1">
      <c r="A99">
        <v>317</v>
      </c>
      <c r="B99">
        <v>4</v>
      </c>
      <c r="C99" s="21" t="s">
        <v>30</v>
      </c>
      <c r="D99" s="21" t="s">
        <v>27</v>
      </c>
      <c r="E99" s="21" t="s">
        <v>198</v>
      </c>
      <c r="F99" s="23">
        <v>9323</v>
      </c>
      <c r="G99" s="23">
        <v>43180</v>
      </c>
      <c r="H99" s="14">
        <f t="shared" ca="1" si="4"/>
        <v>99</v>
      </c>
      <c r="I99" s="14">
        <f t="shared" si="5"/>
        <v>1925</v>
      </c>
    </row>
    <row r="100" spans="1:9" ht="16" customHeight="1">
      <c r="A100">
        <v>318</v>
      </c>
      <c r="B100">
        <v>7</v>
      </c>
      <c r="C100" s="21" t="s">
        <v>150</v>
      </c>
      <c r="D100" s="21" t="s">
        <v>151</v>
      </c>
      <c r="E100" s="21" t="s">
        <v>198</v>
      </c>
      <c r="F100" s="23">
        <v>8105</v>
      </c>
      <c r="G100" s="23">
        <v>42951</v>
      </c>
      <c r="H100" s="14">
        <f t="shared" ca="1" si="4"/>
        <v>102</v>
      </c>
      <c r="I100" s="14">
        <f t="shared" si="5"/>
        <v>1922</v>
      </c>
    </row>
    <row r="101" spans="1:9" ht="16" customHeight="1">
      <c r="A101">
        <v>206</v>
      </c>
      <c r="B101">
        <v>1</v>
      </c>
      <c r="C101" s="21" t="s">
        <v>86</v>
      </c>
      <c r="D101" s="21" t="s">
        <v>71</v>
      </c>
      <c r="E101" s="21" t="s">
        <v>197</v>
      </c>
      <c r="F101" s="23">
        <v>17527</v>
      </c>
      <c r="G101" s="23">
        <v>43862</v>
      </c>
      <c r="H101" s="14">
        <f t="shared" ca="1" si="4"/>
        <v>76</v>
      </c>
      <c r="I101" s="14">
        <f t="shared" si="5"/>
        <v>1947</v>
      </c>
    </row>
    <row r="102" spans="1:9" ht="16" customHeight="1">
      <c r="A102">
        <v>413</v>
      </c>
      <c r="B102">
        <v>7</v>
      </c>
      <c r="C102" s="21" t="s">
        <v>188</v>
      </c>
      <c r="D102" s="21" t="s">
        <v>50</v>
      </c>
      <c r="E102" s="21" t="s">
        <v>198</v>
      </c>
      <c r="F102" s="23">
        <v>9964</v>
      </c>
      <c r="G102" s="23">
        <v>43280</v>
      </c>
      <c r="H102" s="14">
        <f t="shared" ca="1" si="4"/>
        <v>97</v>
      </c>
      <c r="I102" s="14">
        <f t="shared" si="5"/>
        <v>1927</v>
      </c>
    </row>
    <row r="103" spans="1:9" ht="16" customHeight="1">
      <c r="A103">
        <v>218</v>
      </c>
      <c r="B103">
        <v>2</v>
      </c>
      <c r="C103" s="21" t="s">
        <v>106</v>
      </c>
      <c r="D103" s="21" t="s">
        <v>77</v>
      </c>
      <c r="E103" s="21" t="s">
        <v>197</v>
      </c>
      <c r="F103" s="23">
        <v>12468</v>
      </c>
      <c r="G103" s="23">
        <v>43304</v>
      </c>
      <c r="H103" s="14">
        <f t="shared" ca="1" si="4"/>
        <v>90</v>
      </c>
      <c r="I103" s="14">
        <f t="shared" si="5"/>
        <v>1934</v>
      </c>
    </row>
    <row r="104" spans="1:9" ht="16" customHeight="1">
      <c r="A104">
        <v>220</v>
      </c>
      <c r="B104">
        <v>1</v>
      </c>
      <c r="C104" s="21" t="s">
        <v>109</v>
      </c>
      <c r="D104" s="21" t="s">
        <v>27</v>
      </c>
      <c r="E104" s="21" t="s">
        <v>198</v>
      </c>
      <c r="F104" s="23">
        <v>14575</v>
      </c>
      <c r="G104" s="23">
        <v>43097</v>
      </c>
      <c r="H104" s="14">
        <f t="shared" ca="1" si="4"/>
        <v>85</v>
      </c>
      <c r="I104" s="14">
        <f t="shared" si="5"/>
        <v>1939</v>
      </c>
    </row>
    <row r="105" spans="1:9" ht="17">
      <c r="D105" s="5"/>
      <c r="E105" s="4"/>
    </row>
    <row r="107" spans="1:9" ht="9.75" customHeight="1"/>
    <row r="110" spans="1:9">
      <c r="G110" s="2"/>
    </row>
    <row r="118" ht="16.5" customHeight="1"/>
    <row r="121" ht="17.25" customHeight="1"/>
    <row r="122" ht="18.75" customHeight="1"/>
    <row r="124" ht="18" customHeight="1"/>
    <row r="128" ht="6.75" customHeight="1"/>
    <row r="131" ht="15.75" customHeight="1"/>
    <row r="132" ht="15.75" customHeight="1"/>
    <row r="135" ht="12" customHeight="1"/>
    <row r="137" ht="4.5" customHeight="1"/>
  </sheetData>
  <sortState xmlns:xlrd2="http://schemas.microsoft.com/office/spreadsheetml/2017/richdata2" ref="A4:G104">
    <sortCondition ref="C4:C104"/>
    <sortCondition ref="G4:G104"/>
  </sortState>
  <mergeCells count="3">
    <mergeCell ref="K3:L3"/>
    <mergeCell ref="A1:H1"/>
    <mergeCell ref="N3:O3"/>
  </mergeCells>
  <conditionalFormatting sqref="G4:G104">
    <cfRule type="cellIs" dxfId="1" priority="1" operator="between">
      <formula>43831</formula>
      <formula>44196</formula>
    </cfRule>
  </conditionalFormatting>
  <pageMargins left="0.70866141732283472" right="0.70866141732283472" top="0.78740157480314965" bottom="0.78740157480314965" header="0.31496062992125984" footer="0.31496062992125984"/>
  <pageSetup paperSize="9" scale="85" fitToHeight="4" orientation="landscape" r:id="rId1"/>
  <headerFooter>
    <oddHeader>&amp;R&amp;G</oddHeader>
    <oddFooter>&amp;R&amp;K05+000&amp;P</oddFooter>
  </headerFooter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3"/>
  <sheetViews>
    <sheetView zoomScaleNormal="100" workbookViewId="0">
      <selection sqref="A1:G1"/>
    </sheetView>
  </sheetViews>
  <sheetFormatPr baseColWidth="10" defaultRowHeight="14.5"/>
  <cols>
    <col min="1" max="1" width="14.1796875" customWidth="1"/>
    <col min="2" max="2" width="10" bestFit="1" customWidth="1"/>
    <col min="3" max="3" width="10.54296875" style="1" bestFit="1" customWidth="1"/>
    <col min="4" max="4" width="10.81640625" bestFit="1" customWidth="1"/>
    <col min="5" max="5" width="15.1796875" style="1" customWidth="1"/>
    <col min="6" max="6" width="21.1796875" style="1" customWidth="1"/>
    <col min="7" max="7" width="12.54296875" customWidth="1"/>
    <col min="8" max="8" width="6.81640625" customWidth="1"/>
    <col min="9" max="9" width="28" customWidth="1"/>
    <col min="10" max="10" width="10.54296875" customWidth="1"/>
    <col min="11" max="11" width="18.453125" customWidth="1"/>
    <col min="12" max="12" width="17" customWidth="1"/>
    <col min="13" max="13" width="10.54296875" customWidth="1"/>
    <col min="14" max="14" width="105.81640625" customWidth="1"/>
    <col min="15" max="250" width="10.81640625" customWidth="1"/>
    <col min="251" max="251" width="8.54296875" customWidth="1"/>
    <col min="252" max="252" width="0.81640625" customWidth="1"/>
    <col min="253" max="253" width="8.1796875" customWidth="1"/>
    <col min="254" max="254" width="1" customWidth="1"/>
    <col min="255" max="255" width="27" customWidth="1"/>
    <col min="256" max="256" width="0.81640625" customWidth="1"/>
    <col min="257" max="257" width="26.81640625" customWidth="1"/>
    <col min="258" max="258" width="0.81640625" customWidth="1"/>
    <col min="259" max="259" width="18" customWidth="1"/>
    <col min="260" max="260" width="21.81640625" customWidth="1"/>
    <col min="261" max="261" width="0.54296875" customWidth="1"/>
    <col min="262" max="262" width="66.54296875" customWidth="1"/>
    <col min="263" max="263" width="8" customWidth="1"/>
    <col min="264" max="269" width="0" hidden="1" customWidth="1"/>
    <col min="270" max="270" width="105.81640625" customWidth="1"/>
    <col min="271" max="506" width="10.81640625" customWidth="1"/>
    <col min="507" max="507" width="8.54296875" customWidth="1"/>
    <col min="508" max="508" width="0.81640625" customWidth="1"/>
    <col min="509" max="509" width="8.1796875" customWidth="1"/>
    <col min="510" max="510" width="1" customWidth="1"/>
    <col min="511" max="511" width="27" customWidth="1"/>
    <col min="512" max="512" width="0.81640625" customWidth="1"/>
    <col min="513" max="513" width="26.81640625" customWidth="1"/>
    <col min="514" max="514" width="0.81640625" customWidth="1"/>
    <col min="515" max="515" width="18" customWidth="1"/>
    <col min="516" max="516" width="21.81640625" customWidth="1"/>
    <col min="517" max="517" width="0.54296875" customWidth="1"/>
    <col min="518" max="518" width="66.54296875" customWidth="1"/>
    <col min="519" max="519" width="8" customWidth="1"/>
    <col min="520" max="525" width="0" hidden="1" customWidth="1"/>
    <col min="526" max="526" width="105.81640625" customWidth="1"/>
    <col min="527" max="762" width="10.81640625" customWidth="1"/>
    <col min="763" max="763" width="8.54296875" customWidth="1"/>
    <col min="764" max="764" width="0.81640625" customWidth="1"/>
    <col min="765" max="765" width="8.1796875" customWidth="1"/>
    <col min="766" max="766" width="1" customWidth="1"/>
    <col min="767" max="767" width="27" customWidth="1"/>
    <col min="768" max="768" width="0.81640625" customWidth="1"/>
    <col min="769" max="769" width="26.81640625" customWidth="1"/>
    <col min="770" max="770" width="0.81640625" customWidth="1"/>
    <col min="771" max="771" width="18" customWidth="1"/>
    <col min="772" max="772" width="21.81640625" customWidth="1"/>
    <col min="773" max="773" width="0.54296875" customWidth="1"/>
    <col min="774" max="774" width="66.54296875" customWidth="1"/>
    <col min="775" max="775" width="8" customWidth="1"/>
    <col min="776" max="781" width="0" hidden="1" customWidth="1"/>
    <col min="782" max="782" width="105.81640625" customWidth="1"/>
    <col min="783" max="1018" width="10.81640625"/>
    <col min="1019" max="1019" width="8.54296875" customWidth="1"/>
    <col min="1020" max="1020" width="0.81640625" customWidth="1"/>
    <col min="1021" max="1021" width="8.1796875" customWidth="1"/>
    <col min="1022" max="1022" width="1" customWidth="1"/>
    <col min="1023" max="1023" width="27" customWidth="1"/>
    <col min="1024" max="1024" width="0.81640625" customWidth="1"/>
    <col min="1025" max="1025" width="26.81640625" customWidth="1"/>
    <col min="1026" max="1026" width="0.81640625" customWidth="1"/>
    <col min="1027" max="1027" width="18" customWidth="1"/>
    <col min="1028" max="1028" width="21.81640625" customWidth="1"/>
    <col min="1029" max="1029" width="0.54296875" customWidth="1"/>
    <col min="1030" max="1030" width="66.54296875" customWidth="1"/>
    <col min="1031" max="1031" width="8" customWidth="1"/>
    <col min="1032" max="1037" width="0" hidden="1" customWidth="1"/>
    <col min="1038" max="1038" width="105.81640625" customWidth="1"/>
    <col min="1039" max="1274" width="10.81640625" customWidth="1"/>
    <col min="1275" max="1275" width="8.54296875" customWidth="1"/>
    <col min="1276" max="1276" width="0.81640625" customWidth="1"/>
    <col min="1277" max="1277" width="8.1796875" customWidth="1"/>
    <col min="1278" max="1278" width="1" customWidth="1"/>
    <col min="1279" max="1279" width="27" customWidth="1"/>
    <col min="1280" max="1280" width="0.81640625" customWidth="1"/>
    <col min="1281" max="1281" width="26.81640625" customWidth="1"/>
    <col min="1282" max="1282" width="0.81640625" customWidth="1"/>
    <col min="1283" max="1283" width="18" customWidth="1"/>
    <col min="1284" max="1284" width="21.81640625" customWidth="1"/>
    <col min="1285" max="1285" width="0.54296875" customWidth="1"/>
    <col min="1286" max="1286" width="66.54296875" customWidth="1"/>
    <col min="1287" max="1287" width="8" customWidth="1"/>
    <col min="1288" max="1293" width="0" hidden="1" customWidth="1"/>
    <col min="1294" max="1294" width="105.81640625" customWidth="1"/>
    <col min="1295" max="1530" width="10.81640625" customWidth="1"/>
    <col min="1531" max="1531" width="8.54296875" customWidth="1"/>
    <col min="1532" max="1532" width="0.81640625" customWidth="1"/>
    <col min="1533" max="1533" width="8.1796875" customWidth="1"/>
    <col min="1534" max="1534" width="1" customWidth="1"/>
    <col min="1535" max="1535" width="27" customWidth="1"/>
    <col min="1536" max="1536" width="0.81640625" customWidth="1"/>
    <col min="1537" max="1537" width="26.81640625" customWidth="1"/>
    <col min="1538" max="1538" width="0.81640625" customWidth="1"/>
    <col min="1539" max="1539" width="18" customWidth="1"/>
    <col min="1540" max="1540" width="21.81640625" customWidth="1"/>
    <col min="1541" max="1541" width="0.54296875" customWidth="1"/>
    <col min="1542" max="1542" width="66.54296875" customWidth="1"/>
    <col min="1543" max="1543" width="8" customWidth="1"/>
    <col min="1544" max="1549" width="0" hidden="1" customWidth="1"/>
    <col min="1550" max="1550" width="105.81640625" customWidth="1"/>
    <col min="1551" max="1786" width="10.81640625" customWidth="1"/>
    <col min="1787" max="1787" width="8.54296875" customWidth="1"/>
    <col min="1788" max="1788" width="0.81640625" customWidth="1"/>
    <col min="1789" max="1789" width="8.1796875" customWidth="1"/>
    <col min="1790" max="1790" width="1" customWidth="1"/>
    <col min="1791" max="1791" width="27" customWidth="1"/>
    <col min="1792" max="1792" width="0.81640625" customWidth="1"/>
    <col min="1793" max="1793" width="26.81640625" customWidth="1"/>
    <col min="1794" max="1794" width="0.81640625" customWidth="1"/>
    <col min="1795" max="1795" width="18" customWidth="1"/>
    <col min="1796" max="1796" width="21.81640625" customWidth="1"/>
    <col min="1797" max="1797" width="0.54296875" customWidth="1"/>
    <col min="1798" max="1798" width="66.54296875" customWidth="1"/>
    <col min="1799" max="1799" width="8" customWidth="1"/>
    <col min="1800" max="1805" width="0" hidden="1" customWidth="1"/>
    <col min="1806" max="1806" width="105.81640625" customWidth="1"/>
    <col min="1807" max="2042" width="10.81640625"/>
    <col min="2043" max="2043" width="8.54296875" customWidth="1"/>
    <col min="2044" max="2044" width="0.81640625" customWidth="1"/>
    <col min="2045" max="2045" width="8.1796875" customWidth="1"/>
    <col min="2046" max="2046" width="1" customWidth="1"/>
    <col min="2047" max="2047" width="27" customWidth="1"/>
    <col min="2048" max="2048" width="0.81640625" customWidth="1"/>
    <col min="2049" max="2049" width="26.81640625" customWidth="1"/>
    <col min="2050" max="2050" width="0.81640625" customWidth="1"/>
    <col min="2051" max="2051" width="18" customWidth="1"/>
    <col min="2052" max="2052" width="21.81640625" customWidth="1"/>
    <col min="2053" max="2053" width="0.54296875" customWidth="1"/>
    <col min="2054" max="2054" width="66.54296875" customWidth="1"/>
    <col min="2055" max="2055" width="8" customWidth="1"/>
    <col min="2056" max="2061" width="0" hidden="1" customWidth="1"/>
    <col min="2062" max="2062" width="105.81640625" customWidth="1"/>
    <col min="2063" max="2298" width="10.81640625" customWidth="1"/>
    <col min="2299" max="2299" width="8.54296875" customWidth="1"/>
    <col min="2300" max="2300" width="0.81640625" customWidth="1"/>
    <col min="2301" max="2301" width="8.1796875" customWidth="1"/>
    <col min="2302" max="2302" width="1" customWidth="1"/>
    <col min="2303" max="2303" width="27" customWidth="1"/>
    <col min="2304" max="2304" width="0.81640625" customWidth="1"/>
    <col min="2305" max="2305" width="26.81640625" customWidth="1"/>
    <col min="2306" max="2306" width="0.81640625" customWidth="1"/>
    <col min="2307" max="2307" width="18" customWidth="1"/>
    <col min="2308" max="2308" width="21.81640625" customWidth="1"/>
    <col min="2309" max="2309" width="0.54296875" customWidth="1"/>
    <col min="2310" max="2310" width="66.54296875" customWidth="1"/>
    <col min="2311" max="2311" width="8" customWidth="1"/>
    <col min="2312" max="2317" width="0" hidden="1" customWidth="1"/>
    <col min="2318" max="2318" width="105.81640625" customWidth="1"/>
    <col min="2319" max="2554" width="10.81640625" customWidth="1"/>
    <col min="2555" max="2555" width="8.54296875" customWidth="1"/>
    <col min="2556" max="2556" width="0.81640625" customWidth="1"/>
    <col min="2557" max="2557" width="8.1796875" customWidth="1"/>
    <col min="2558" max="2558" width="1" customWidth="1"/>
    <col min="2559" max="2559" width="27" customWidth="1"/>
    <col min="2560" max="2560" width="0.81640625" customWidth="1"/>
    <col min="2561" max="2561" width="26.81640625" customWidth="1"/>
    <col min="2562" max="2562" width="0.81640625" customWidth="1"/>
    <col min="2563" max="2563" width="18" customWidth="1"/>
    <col min="2564" max="2564" width="21.81640625" customWidth="1"/>
    <col min="2565" max="2565" width="0.54296875" customWidth="1"/>
    <col min="2566" max="2566" width="66.54296875" customWidth="1"/>
    <col min="2567" max="2567" width="8" customWidth="1"/>
    <col min="2568" max="2573" width="0" hidden="1" customWidth="1"/>
    <col min="2574" max="2574" width="105.81640625" customWidth="1"/>
    <col min="2575" max="2810" width="10.81640625" customWidth="1"/>
    <col min="2811" max="2811" width="8.54296875" customWidth="1"/>
    <col min="2812" max="2812" width="0.81640625" customWidth="1"/>
    <col min="2813" max="2813" width="8.1796875" customWidth="1"/>
    <col min="2814" max="2814" width="1" customWidth="1"/>
    <col min="2815" max="2815" width="27" customWidth="1"/>
    <col min="2816" max="2816" width="0.81640625" customWidth="1"/>
    <col min="2817" max="2817" width="26.81640625" customWidth="1"/>
    <col min="2818" max="2818" width="0.81640625" customWidth="1"/>
    <col min="2819" max="2819" width="18" customWidth="1"/>
    <col min="2820" max="2820" width="21.81640625" customWidth="1"/>
    <col min="2821" max="2821" width="0.54296875" customWidth="1"/>
    <col min="2822" max="2822" width="66.54296875" customWidth="1"/>
    <col min="2823" max="2823" width="8" customWidth="1"/>
    <col min="2824" max="2829" width="0" hidden="1" customWidth="1"/>
    <col min="2830" max="2830" width="105.81640625" customWidth="1"/>
    <col min="2831" max="3066" width="10.81640625"/>
    <col min="3067" max="3067" width="8.54296875" customWidth="1"/>
    <col min="3068" max="3068" width="0.81640625" customWidth="1"/>
    <col min="3069" max="3069" width="8.1796875" customWidth="1"/>
    <col min="3070" max="3070" width="1" customWidth="1"/>
    <col min="3071" max="3071" width="27" customWidth="1"/>
    <col min="3072" max="3072" width="0.81640625" customWidth="1"/>
    <col min="3073" max="3073" width="26.81640625" customWidth="1"/>
    <col min="3074" max="3074" width="0.81640625" customWidth="1"/>
    <col min="3075" max="3075" width="18" customWidth="1"/>
    <col min="3076" max="3076" width="21.81640625" customWidth="1"/>
    <col min="3077" max="3077" width="0.54296875" customWidth="1"/>
    <col min="3078" max="3078" width="66.54296875" customWidth="1"/>
    <col min="3079" max="3079" width="8" customWidth="1"/>
    <col min="3080" max="3085" width="0" hidden="1" customWidth="1"/>
    <col min="3086" max="3086" width="105.81640625" customWidth="1"/>
    <col min="3087" max="3322" width="10.81640625" customWidth="1"/>
    <col min="3323" max="3323" width="8.54296875" customWidth="1"/>
    <col min="3324" max="3324" width="0.81640625" customWidth="1"/>
    <col min="3325" max="3325" width="8.1796875" customWidth="1"/>
    <col min="3326" max="3326" width="1" customWidth="1"/>
    <col min="3327" max="3327" width="27" customWidth="1"/>
    <col min="3328" max="3328" width="0.81640625" customWidth="1"/>
    <col min="3329" max="3329" width="26.81640625" customWidth="1"/>
    <col min="3330" max="3330" width="0.81640625" customWidth="1"/>
    <col min="3331" max="3331" width="18" customWidth="1"/>
    <col min="3332" max="3332" width="21.81640625" customWidth="1"/>
    <col min="3333" max="3333" width="0.54296875" customWidth="1"/>
    <col min="3334" max="3334" width="66.54296875" customWidth="1"/>
    <col min="3335" max="3335" width="8" customWidth="1"/>
    <col min="3336" max="3341" width="0" hidden="1" customWidth="1"/>
    <col min="3342" max="3342" width="105.81640625" customWidth="1"/>
    <col min="3343" max="3578" width="10.81640625" customWidth="1"/>
    <col min="3579" max="3579" width="8.54296875" customWidth="1"/>
    <col min="3580" max="3580" width="0.81640625" customWidth="1"/>
    <col min="3581" max="3581" width="8.1796875" customWidth="1"/>
    <col min="3582" max="3582" width="1" customWidth="1"/>
    <col min="3583" max="3583" width="27" customWidth="1"/>
    <col min="3584" max="3584" width="0.81640625" customWidth="1"/>
    <col min="3585" max="3585" width="26.81640625" customWidth="1"/>
    <col min="3586" max="3586" width="0.81640625" customWidth="1"/>
    <col min="3587" max="3587" width="18" customWidth="1"/>
    <col min="3588" max="3588" width="21.81640625" customWidth="1"/>
    <col min="3589" max="3589" width="0.54296875" customWidth="1"/>
    <col min="3590" max="3590" width="66.54296875" customWidth="1"/>
    <col min="3591" max="3591" width="8" customWidth="1"/>
    <col min="3592" max="3597" width="0" hidden="1" customWidth="1"/>
    <col min="3598" max="3598" width="105.81640625" customWidth="1"/>
    <col min="3599" max="3834" width="10.81640625" customWidth="1"/>
    <col min="3835" max="3835" width="8.54296875" customWidth="1"/>
    <col min="3836" max="3836" width="0.81640625" customWidth="1"/>
    <col min="3837" max="3837" width="8.1796875" customWidth="1"/>
    <col min="3838" max="3838" width="1" customWidth="1"/>
    <col min="3839" max="3839" width="27" customWidth="1"/>
    <col min="3840" max="3840" width="0.81640625" customWidth="1"/>
    <col min="3841" max="3841" width="26.81640625" customWidth="1"/>
    <col min="3842" max="3842" width="0.81640625" customWidth="1"/>
    <col min="3843" max="3843" width="18" customWidth="1"/>
    <col min="3844" max="3844" width="21.81640625" customWidth="1"/>
    <col min="3845" max="3845" width="0.54296875" customWidth="1"/>
    <col min="3846" max="3846" width="66.54296875" customWidth="1"/>
    <col min="3847" max="3847" width="8" customWidth="1"/>
    <col min="3848" max="3853" width="0" hidden="1" customWidth="1"/>
    <col min="3854" max="3854" width="105.81640625" customWidth="1"/>
    <col min="3855" max="4090" width="10.81640625"/>
    <col min="4091" max="4091" width="8.54296875" customWidth="1"/>
    <col min="4092" max="4092" width="0.81640625" customWidth="1"/>
    <col min="4093" max="4093" width="8.1796875" customWidth="1"/>
    <col min="4094" max="4094" width="1" customWidth="1"/>
    <col min="4095" max="4095" width="27" customWidth="1"/>
    <col min="4096" max="4096" width="0.81640625" customWidth="1"/>
    <col min="4097" max="4097" width="26.81640625" customWidth="1"/>
    <col min="4098" max="4098" width="0.81640625" customWidth="1"/>
    <col min="4099" max="4099" width="18" customWidth="1"/>
    <col min="4100" max="4100" width="21.81640625" customWidth="1"/>
    <col min="4101" max="4101" width="0.54296875" customWidth="1"/>
    <col min="4102" max="4102" width="66.54296875" customWidth="1"/>
    <col min="4103" max="4103" width="8" customWidth="1"/>
    <col min="4104" max="4109" width="0" hidden="1" customWidth="1"/>
    <col min="4110" max="4110" width="105.81640625" customWidth="1"/>
    <col min="4111" max="4346" width="10.81640625" customWidth="1"/>
    <col min="4347" max="4347" width="8.54296875" customWidth="1"/>
    <col min="4348" max="4348" width="0.81640625" customWidth="1"/>
    <col min="4349" max="4349" width="8.1796875" customWidth="1"/>
    <col min="4350" max="4350" width="1" customWidth="1"/>
    <col min="4351" max="4351" width="27" customWidth="1"/>
    <col min="4352" max="4352" width="0.81640625" customWidth="1"/>
    <col min="4353" max="4353" width="26.81640625" customWidth="1"/>
    <col min="4354" max="4354" width="0.81640625" customWidth="1"/>
    <col min="4355" max="4355" width="18" customWidth="1"/>
    <col min="4356" max="4356" width="21.81640625" customWidth="1"/>
    <col min="4357" max="4357" width="0.54296875" customWidth="1"/>
    <col min="4358" max="4358" width="66.54296875" customWidth="1"/>
    <col min="4359" max="4359" width="8" customWidth="1"/>
    <col min="4360" max="4365" width="0" hidden="1" customWidth="1"/>
    <col min="4366" max="4366" width="105.81640625" customWidth="1"/>
    <col min="4367" max="4602" width="10.81640625" customWidth="1"/>
    <col min="4603" max="4603" width="8.54296875" customWidth="1"/>
    <col min="4604" max="4604" width="0.81640625" customWidth="1"/>
    <col min="4605" max="4605" width="8.1796875" customWidth="1"/>
    <col min="4606" max="4606" width="1" customWidth="1"/>
    <col min="4607" max="4607" width="27" customWidth="1"/>
    <col min="4608" max="4608" width="0.81640625" customWidth="1"/>
    <col min="4609" max="4609" width="26.81640625" customWidth="1"/>
    <col min="4610" max="4610" width="0.81640625" customWidth="1"/>
    <col min="4611" max="4611" width="18" customWidth="1"/>
    <col min="4612" max="4612" width="21.81640625" customWidth="1"/>
    <col min="4613" max="4613" width="0.54296875" customWidth="1"/>
    <col min="4614" max="4614" width="66.54296875" customWidth="1"/>
    <col min="4615" max="4615" width="8" customWidth="1"/>
    <col min="4616" max="4621" width="0" hidden="1" customWidth="1"/>
    <col min="4622" max="4622" width="105.81640625" customWidth="1"/>
    <col min="4623" max="4858" width="10.81640625" customWidth="1"/>
    <col min="4859" max="4859" width="8.54296875" customWidth="1"/>
    <col min="4860" max="4860" width="0.81640625" customWidth="1"/>
    <col min="4861" max="4861" width="8.1796875" customWidth="1"/>
    <col min="4862" max="4862" width="1" customWidth="1"/>
    <col min="4863" max="4863" width="27" customWidth="1"/>
    <col min="4864" max="4864" width="0.81640625" customWidth="1"/>
    <col min="4865" max="4865" width="26.81640625" customWidth="1"/>
    <col min="4866" max="4866" width="0.81640625" customWidth="1"/>
    <col min="4867" max="4867" width="18" customWidth="1"/>
    <col min="4868" max="4868" width="21.81640625" customWidth="1"/>
    <col min="4869" max="4869" width="0.54296875" customWidth="1"/>
    <col min="4870" max="4870" width="66.54296875" customWidth="1"/>
    <col min="4871" max="4871" width="8" customWidth="1"/>
    <col min="4872" max="4877" width="0" hidden="1" customWidth="1"/>
    <col min="4878" max="4878" width="105.81640625" customWidth="1"/>
    <col min="4879" max="5114" width="10.81640625"/>
    <col min="5115" max="5115" width="8.54296875" customWidth="1"/>
    <col min="5116" max="5116" width="0.81640625" customWidth="1"/>
    <col min="5117" max="5117" width="8.1796875" customWidth="1"/>
    <col min="5118" max="5118" width="1" customWidth="1"/>
    <col min="5119" max="5119" width="27" customWidth="1"/>
    <col min="5120" max="5120" width="0.81640625" customWidth="1"/>
    <col min="5121" max="5121" width="26.81640625" customWidth="1"/>
    <col min="5122" max="5122" width="0.81640625" customWidth="1"/>
    <col min="5123" max="5123" width="18" customWidth="1"/>
    <col min="5124" max="5124" width="21.81640625" customWidth="1"/>
    <col min="5125" max="5125" width="0.54296875" customWidth="1"/>
    <col min="5126" max="5126" width="66.54296875" customWidth="1"/>
    <col min="5127" max="5127" width="8" customWidth="1"/>
    <col min="5128" max="5133" width="0" hidden="1" customWidth="1"/>
    <col min="5134" max="5134" width="105.81640625" customWidth="1"/>
    <col min="5135" max="5370" width="10.81640625" customWidth="1"/>
    <col min="5371" max="5371" width="8.54296875" customWidth="1"/>
    <col min="5372" max="5372" width="0.81640625" customWidth="1"/>
    <col min="5373" max="5373" width="8.1796875" customWidth="1"/>
    <col min="5374" max="5374" width="1" customWidth="1"/>
    <col min="5375" max="5375" width="27" customWidth="1"/>
    <col min="5376" max="5376" width="0.81640625" customWidth="1"/>
    <col min="5377" max="5377" width="26.81640625" customWidth="1"/>
    <col min="5378" max="5378" width="0.81640625" customWidth="1"/>
    <col min="5379" max="5379" width="18" customWidth="1"/>
    <col min="5380" max="5380" width="21.81640625" customWidth="1"/>
    <col min="5381" max="5381" width="0.54296875" customWidth="1"/>
    <col min="5382" max="5382" width="66.54296875" customWidth="1"/>
    <col min="5383" max="5383" width="8" customWidth="1"/>
    <col min="5384" max="5389" width="0" hidden="1" customWidth="1"/>
    <col min="5390" max="5390" width="105.81640625" customWidth="1"/>
    <col min="5391" max="5626" width="10.81640625" customWidth="1"/>
    <col min="5627" max="5627" width="8.54296875" customWidth="1"/>
    <col min="5628" max="5628" width="0.81640625" customWidth="1"/>
    <col min="5629" max="5629" width="8.1796875" customWidth="1"/>
    <col min="5630" max="5630" width="1" customWidth="1"/>
    <col min="5631" max="5631" width="27" customWidth="1"/>
    <col min="5632" max="5632" width="0.81640625" customWidth="1"/>
    <col min="5633" max="5633" width="26.81640625" customWidth="1"/>
    <col min="5634" max="5634" width="0.81640625" customWidth="1"/>
    <col min="5635" max="5635" width="18" customWidth="1"/>
    <col min="5636" max="5636" width="21.81640625" customWidth="1"/>
    <col min="5637" max="5637" width="0.54296875" customWidth="1"/>
    <col min="5638" max="5638" width="66.54296875" customWidth="1"/>
    <col min="5639" max="5639" width="8" customWidth="1"/>
    <col min="5640" max="5645" width="0" hidden="1" customWidth="1"/>
    <col min="5646" max="5646" width="105.81640625" customWidth="1"/>
    <col min="5647" max="5882" width="10.81640625" customWidth="1"/>
    <col min="5883" max="5883" width="8.54296875" customWidth="1"/>
    <col min="5884" max="5884" width="0.81640625" customWidth="1"/>
    <col min="5885" max="5885" width="8.1796875" customWidth="1"/>
    <col min="5886" max="5886" width="1" customWidth="1"/>
    <col min="5887" max="5887" width="27" customWidth="1"/>
    <col min="5888" max="5888" width="0.81640625" customWidth="1"/>
    <col min="5889" max="5889" width="26.81640625" customWidth="1"/>
    <col min="5890" max="5890" width="0.81640625" customWidth="1"/>
    <col min="5891" max="5891" width="18" customWidth="1"/>
    <col min="5892" max="5892" width="21.81640625" customWidth="1"/>
    <col min="5893" max="5893" width="0.54296875" customWidth="1"/>
    <col min="5894" max="5894" width="66.54296875" customWidth="1"/>
    <col min="5895" max="5895" width="8" customWidth="1"/>
    <col min="5896" max="5901" width="0" hidden="1" customWidth="1"/>
    <col min="5902" max="5902" width="105.81640625" customWidth="1"/>
    <col min="5903" max="6138" width="10.81640625"/>
    <col min="6139" max="6139" width="8.54296875" customWidth="1"/>
    <col min="6140" max="6140" width="0.81640625" customWidth="1"/>
    <col min="6141" max="6141" width="8.1796875" customWidth="1"/>
    <col min="6142" max="6142" width="1" customWidth="1"/>
    <col min="6143" max="6143" width="27" customWidth="1"/>
    <col min="6144" max="6144" width="0.81640625" customWidth="1"/>
    <col min="6145" max="6145" width="26.81640625" customWidth="1"/>
    <col min="6146" max="6146" width="0.81640625" customWidth="1"/>
    <col min="6147" max="6147" width="18" customWidth="1"/>
    <col min="6148" max="6148" width="21.81640625" customWidth="1"/>
    <col min="6149" max="6149" width="0.54296875" customWidth="1"/>
    <col min="6150" max="6150" width="66.54296875" customWidth="1"/>
    <col min="6151" max="6151" width="8" customWidth="1"/>
    <col min="6152" max="6157" width="0" hidden="1" customWidth="1"/>
    <col min="6158" max="6158" width="105.81640625" customWidth="1"/>
    <col min="6159" max="6394" width="10.81640625" customWidth="1"/>
    <col min="6395" max="6395" width="8.54296875" customWidth="1"/>
    <col min="6396" max="6396" width="0.81640625" customWidth="1"/>
    <col min="6397" max="6397" width="8.1796875" customWidth="1"/>
    <col min="6398" max="6398" width="1" customWidth="1"/>
    <col min="6399" max="6399" width="27" customWidth="1"/>
    <col min="6400" max="6400" width="0.81640625" customWidth="1"/>
    <col min="6401" max="6401" width="26.81640625" customWidth="1"/>
    <col min="6402" max="6402" width="0.81640625" customWidth="1"/>
    <col min="6403" max="6403" width="18" customWidth="1"/>
    <col min="6404" max="6404" width="21.81640625" customWidth="1"/>
    <col min="6405" max="6405" width="0.54296875" customWidth="1"/>
    <col min="6406" max="6406" width="66.54296875" customWidth="1"/>
    <col min="6407" max="6407" width="8" customWidth="1"/>
    <col min="6408" max="6413" width="0" hidden="1" customWidth="1"/>
    <col min="6414" max="6414" width="105.81640625" customWidth="1"/>
    <col min="6415" max="6650" width="10.81640625" customWidth="1"/>
    <col min="6651" max="6651" width="8.54296875" customWidth="1"/>
    <col min="6652" max="6652" width="0.81640625" customWidth="1"/>
    <col min="6653" max="6653" width="8.1796875" customWidth="1"/>
    <col min="6654" max="6654" width="1" customWidth="1"/>
    <col min="6655" max="6655" width="27" customWidth="1"/>
    <col min="6656" max="6656" width="0.81640625" customWidth="1"/>
    <col min="6657" max="6657" width="26.81640625" customWidth="1"/>
    <col min="6658" max="6658" width="0.81640625" customWidth="1"/>
    <col min="6659" max="6659" width="18" customWidth="1"/>
    <col min="6660" max="6660" width="21.81640625" customWidth="1"/>
    <col min="6661" max="6661" width="0.54296875" customWidth="1"/>
    <col min="6662" max="6662" width="66.54296875" customWidth="1"/>
    <col min="6663" max="6663" width="8" customWidth="1"/>
    <col min="6664" max="6669" width="0" hidden="1" customWidth="1"/>
    <col min="6670" max="6670" width="105.81640625" customWidth="1"/>
    <col min="6671" max="6906" width="10.81640625" customWidth="1"/>
    <col min="6907" max="6907" width="8.54296875" customWidth="1"/>
    <col min="6908" max="6908" width="0.81640625" customWidth="1"/>
    <col min="6909" max="6909" width="8.1796875" customWidth="1"/>
    <col min="6910" max="6910" width="1" customWidth="1"/>
    <col min="6911" max="6911" width="27" customWidth="1"/>
    <col min="6912" max="6912" width="0.81640625" customWidth="1"/>
    <col min="6913" max="6913" width="26.81640625" customWidth="1"/>
    <col min="6914" max="6914" width="0.81640625" customWidth="1"/>
    <col min="6915" max="6915" width="18" customWidth="1"/>
    <col min="6916" max="6916" width="21.81640625" customWidth="1"/>
    <col min="6917" max="6917" width="0.54296875" customWidth="1"/>
    <col min="6918" max="6918" width="66.54296875" customWidth="1"/>
    <col min="6919" max="6919" width="8" customWidth="1"/>
    <col min="6920" max="6925" width="0" hidden="1" customWidth="1"/>
    <col min="6926" max="6926" width="105.81640625" customWidth="1"/>
    <col min="6927" max="7162" width="10.81640625"/>
    <col min="7163" max="7163" width="8.54296875" customWidth="1"/>
    <col min="7164" max="7164" width="0.81640625" customWidth="1"/>
    <col min="7165" max="7165" width="8.1796875" customWidth="1"/>
    <col min="7166" max="7166" width="1" customWidth="1"/>
    <col min="7167" max="7167" width="27" customWidth="1"/>
    <col min="7168" max="7168" width="0.81640625" customWidth="1"/>
    <col min="7169" max="7169" width="26.81640625" customWidth="1"/>
    <col min="7170" max="7170" width="0.81640625" customWidth="1"/>
    <col min="7171" max="7171" width="18" customWidth="1"/>
    <col min="7172" max="7172" width="21.81640625" customWidth="1"/>
    <col min="7173" max="7173" width="0.54296875" customWidth="1"/>
    <col min="7174" max="7174" width="66.54296875" customWidth="1"/>
    <col min="7175" max="7175" width="8" customWidth="1"/>
    <col min="7176" max="7181" width="0" hidden="1" customWidth="1"/>
    <col min="7182" max="7182" width="105.81640625" customWidth="1"/>
    <col min="7183" max="7418" width="10.81640625" customWidth="1"/>
    <col min="7419" max="7419" width="8.54296875" customWidth="1"/>
    <col min="7420" max="7420" width="0.81640625" customWidth="1"/>
    <col min="7421" max="7421" width="8.1796875" customWidth="1"/>
    <col min="7422" max="7422" width="1" customWidth="1"/>
    <col min="7423" max="7423" width="27" customWidth="1"/>
    <col min="7424" max="7424" width="0.81640625" customWidth="1"/>
    <col min="7425" max="7425" width="26.81640625" customWidth="1"/>
    <col min="7426" max="7426" width="0.81640625" customWidth="1"/>
    <col min="7427" max="7427" width="18" customWidth="1"/>
    <col min="7428" max="7428" width="21.81640625" customWidth="1"/>
    <col min="7429" max="7429" width="0.54296875" customWidth="1"/>
    <col min="7430" max="7430" width="66.54296875" customWidth="1"/>
    <col min="7431" max="7431" width="8" customWidth="1"/>
    <col min="7432" max="7437" width="0" hidden="1" customWidth="1"/>
    <col min="7438" max="7438" width="105.81640625" customWidth="1"/>
    <col min="7439" max="7674" width="10.81640625" customWidth="1"/>
    <col min="7675" max="7675" width="8.54296875" customWidth="1"/>
    <col min="7676" max="7676" width="0.81640625" customWidth="1"/>
    <col min="7677" max="7677" width="8.1796875" customWidth="1"/>
    <col min="7678" max="7678" width="1" customWidth="1"/>
    <col min="7679" max="7679" width="27" customWidth="1"/>
    <col min="7680" max="7680" width="0.81640625" customWidth="1"/>
    <col min="7681" max="7681" width="26.81640625" customWidth="1"/>
    <col min="7682" max="7682" width="0.81640625" customWidth="1"/>
    <col min="7683" max="7683" width="18" customWidth="1"/>
    <col min="7684" max="7684" width="21.81640625" customWidth="1"/>
    <col min="7685" max="7685" width="0.54296875" customWidth="1"/>
    <col min="7686" max="7686" width="66.54296875" customWidth="1"/>
    <col min="7687" max="7687" width="8" customWidth="1"/>
    <col min="7688" max="7693" width="0" hidden="1" customWidth="1"/>
    <col min="7694" max="7694" width="105.81640625" customWidth="1"/>
    <col min="7695" max="7930" width="10.81640625" customWidth="1"/>
    <col min="7931" max="7931" width="8.54296875" customWidth="1"/>
    <col min="7932" max="7932" width="0.81640625" customWidth="1"/>
    <col min="7933" max="7933" width="8.1796875" customWidth="1"/>
    <col min="7934" max="7934" width="1" customWidth="1"/>
    <col min="7935" max="7935" width="27" customWidth="1"/>
    <col min="7936" max="7936" width="0.81640625" customWidth="1"/>
    <col min="7937" max="7937" width="26.81640625" customWidth="1"/>
    <col min="7938" max="7938" width="0.81640625" customWidth="1"/>
    <col min="7939" max="7939" width="18" customWidth="1"/>
    <col min="7940" max="7940" width="21.81640625" customWidth="1"/>
    <col min="7941" max="7941" width="0.54296875" customWidth="1"/>
    <col min="7942" max="7942" width="66.54296875" customWidth="1"/>
    <col min="7943" max="7943" width="8" customWidth="1"/>
    <col min="7944" max="7949" width="0" hidden="1" customWidth="1"/>
    <col min="7950" max="7950" width="105.81640625" customWidth="1"/>
    <col min="7951" max="8186" width="10.81640625"/>
    <col min="8187" max="8187" width="8.54296875" customWidth="1"/>
    <col min="8188" max="8188" width="0.81640625" customWidth="1"/>
    <col min="8189" max="8189" width="8.1796875" customWidth="1"/>
    <col min="8190" max="8190" width="1" customWidth="1"/>
    <col min="8191" max="8191" width="27" customWidth="1"/>
    <col min="8192" max="8192" width="0.81640625" customWidth="1"/>
    <col min="8193" max="8193" width="26.81640625" customWidth="1"/>
    <col min="8194" max="8194" width="0.81640625" customWidth="1"/>
    <col min="8195" max="8195" width="18" customWidth="1"/>
    <col min="8196" max="8196" width="21.81640625" customWidth="1"/>
    <col min="8197" max="8197" width="0.54296875" customWidth="1"/>
    <col min="8198" max="8198" width="66.54296875" customWidth="1"/>
    <col min="8199" max="8199" width="8" customWidth="1"/>
    <col min="8200" max="8205" width="0" hidden="1" customWidth="1"/>
    <col min="8206" max="8206" width="105.81640625" customWidth="1"/>
    <col min="8207" max="8442" width="10.81640625" customWidth="1"/>
    <col min="8443" max="8443" width="8.54296875" customWidth="1"/>
    <col min="8444" max="8444" width="0.81640625" customWidth="1"/>
    <col min="8445" max="8445" width="8.1796875" customWidth="1"/>
    <col min="8446" max="8446" width="1" customWidth="1"/>
    <col min="8447" max="8447" width="27" customWidth="1"/>
    <col min="8448" max="8448" width="0.81640625" customWidth="1"/>
    <col min="8449" max="8449" width="26.81640625" customWidth="1"/>
    <col min="8450" max="8450" width="0.81640625" customWidth="1"/>
    <col min="8451" max="8451" width="18" customWidth="1"/>
    <col min="8452" max="8452" width="21.81640625" customWidth="1"/>
    <col min="8453" max="8453" width="0.54296875" customWidth="1"/>
    <col min="8454" max="8454" width="66.54296875" customWidth="1"/>
    <col min="8455" max="8455" width="8" customWidth="1"/>
    <col min="8456" max="8461" width="0" hidden="1" customWidth="1"/>
    <col min="8462" max="8462" width="105.81640625" customWidth="1"/>
    <col min="8463" max="8698" width="10.81640625" customWidth="1"/>
    <col min="8699" max="8699" width="8.54296875" customWidth="1"/>
    <col min="8700" max="8700" width="0.81640625" customWidth="1"/>
    <col min="8701" max="8701" width="8.1796875" customWidth="1"/>
    <col min="8702" max="8702" width="1" customWidth="1"/>
    <col min="8703" max="8703" width="27" customWidth="1"/>
    <col min="8704" max="8704" width="0.81640625" customWidth="1"/>
    <col min="8705" max="8705" width="26.81640625" customWidth="1"/>
    <col min="8706" max="8706" width="0.81640625" customWidth="1"/>
    <col min="8707" max="8707" width="18" customWidth="1"/>
    <col min="8708" max="8708" width="21.81640625" customWidth="1"/>
    <col min="8709" max="8709" width="0.54296875" customWidth="1"/>
    <col min="8710" max="8710" width="66.54296875" customWidth="1"/>
    <col min="8711" max="8711" width="8" customWidth="1"/>
    <col min="8712" max="8717" width="0" hidden="1" customWidth="1"/>
    <col min="8718" max="8718" width="105.81640625" customWidth="1"/>
    <col min="8719" max="8954" width="10.81640625" customWidth="1"/>
    <col min="8955" max="8955" width="8.54296875" customWidth="1"/>
    <col min="8956" max="8956" width="0.81640625" customWidth="1"/>
    <col min="8957" max="8957" width="8.1796875" customWidth="1"/>
    <col min="8958" max="8958" width="1" customWidth="1"/>
    <col min="8959" max="8959" width="27" customWidth="1"/>
    <col min="8960" max="8960" width="0.81640625" customWidth="1"/>
    <col min="8961" max="8961" width="26.81640625" customWidth="1"/>
    <col min="8962" max="8962" width="0.81640625" customWidth="1"/>
    <col min="8963" max="8963" width="18" customWidth="1"/>
    <col min="8964" max="8964" width="21.81640625" customWidth="1"/>
    <col min="8965" max="8965" width="0.54296875" customWidth="1"/>
    <col min="8966" max="8966" width="66.54296875" customWidth="1"/>
    <col min="8967" max="8967" width="8" customWidth="1"/>
    <col min="8968" max="8973" width="0" hidden="1" customWidth="1"/>
    <col min="8974" max="8974" width="105.81640625" customWidth="1"/>
    <col min="8975" max="9210" width="10.81640625"/>
    <col min="9211" max="9211" width="8.54296875" customWidth="1"/>
    <col min="9212" max="9212" width="0.81640625" customWidth="1"/>
    <col min="9213" max="9213" width="8.1796875" customWidth="1"/>
    <col min="9214" max="9214" width="1" customWidth="1"/>
    <col min="9215" max="9215" width="27" customWidth="1"/>
    <col min="9216" max="9216" width="0.81640625" customWidth="1"/>
    <col min="9217" max="9217" width="26.81640625" customWidth="1"/>
    <col min="9218" max="9218" width="0.81640625" customWidth="1"/>
    <col min="9219" max="9219" width="18" customWidth="1"/>
    <col min="9220" max="9220" width="21.81640625" customWidth="1"/>
    <col min="9221" max="9221" width="0.54296875" customWidth="1"/>
    <col min="9222" max="9222" width="66.54296875" customWidth="1"/>
    <col min="9223" max="9223" width="8" customWidth="1"/>
    <col min="9224" max="9229" width="0" hidden="1" customWidth="1"/>
    <col min="9230" max="9230" width="105.81640625" customWidth="1"/>
    <col min="9231" max="9466" width="10.81640625" customWidth="1"/>
    <col min="9467" max="9467" width="8.54296875" customWidth="1"/>
    <col min="9468" max="9468" width="0.81640625" customWidth="1"/>
    <col min="9469" max="9469" width="8.1796875" customWidth="1"/>
    <col min="9470" max="9470" width="1" customWidth="1"/>
    <col min="9471" max="9471" width="27" customWidth="1"/>
    <col min="9472" max="9472" width="0.81640625" customWidth="1"/>
    <col min="9473" max="9473" width="26.81640625" customWidth="1"/>
    <col min="9474" max="9474" width="0.81640625" customWidth="1"/>
    <col min="9475" max="9475" width="18" customWidth="1"/>
    <col min="9476" max="9476" width="21.81640625" customWidth="1"/>
    <col min="9477" max="9477" width="0.54296875" customWidth="1"/>
    <col min="9478" max="9478" width="66.54296875" customWidth="1"/>
    <col min="9479" max="9479" width="8" customWidth="1"/>
    <col min="9480" max="9485" width="0" hidden="1" customWidth="1"/>
    <col min="9486" max="9486" width="105.81640625" customWidth="1"/>
    <col min="9487" max="9722" width="10.81640625" customWidth="1"/>
    <col min="9723" max="9723" width="8.54296875" customWidth="1"/>
    <col min="9724" max="9724" width="0.81640625" customWidth="1"/>
    <col min="9725" max="9725" width="8.1796875" customWidth="1"/>
    <col min="9726" max="9726" width="1" customWidth="1"/>
    <col min="9727" max="9727" width="27" customWidth="1"/>
    <col min="9728" max="9728" width="0.81640625" customWidth="1"/>
    <col min="9729" max="9729" width="26.81640625" customWidth="1"/>
    <col min="9730" max="9730" width="0.81640625" customWidth="1"/>
    <col min="9731" max="9731" width="18" customWidth="1"/>
    <col min="9732" max="9732" width="21.81640625" customWidth="1"/>
    <col min="9733" max="9733" width="0.54296875" customWidth="1"/>
    <col min="9734" max="9734" width="66.54296875" customWidth="1"/>
    <col min="9735" max="9735" width="8" customWidth="1"/>
    <col min="9736" max="9741" width="0" hidden="1" customWidth="1"/>
    <col min="9742" max="9742" width="105.81640625" customWidth="1"/>
    <col min="9743" max="9978" width="10.81640625" customWidth="1"/>
    <col min="9979" max="9979" width="8.54296875" customWidth="1"/>
    <col min="9980" max="9980" width="0.81640625" customWidth="1"/>
    <col min="9981" max="9981" width="8.1796875" customWidth="1"/>
    <col min="9982" max="9982" width="1" customWidth="1"/>
    <col min="9983" max="9983" width="27" customWidth="1"/>
    <col min="9984" max="9984" width="0.81640625" customWidth="1"/>
    <col min="9985" max="9985" width="26.81640625" customWidth="1"/>
    <col min="9986" max="9986" width="0.81640625" customWidth="1"/>
    <col min="9987" max="9987" width="18" customWidth="1"/>
    <col min="9988" max="9988" width="21.81640625" customWidth="1"/>
    <col min="9989" max="9989" width="0.54296875" customWidth="1"/>
    <col min="9990" max="9990" width="66.54296875" customWidth="1"/>
    <col min="9991" max="9991" width="8" customWidth="1"/>
    <col min="9992" max="9997" width="0" hidden="1" customWidth="1"/>
    <col min="9998" max="9998" width="105.81640625" customWidth="1"/>
    <col min="9999" max="10234" width="10.81640625"/>
    <col min="10235" max="10235" width="8.54296875" customWidth="1"/>
    <col min="10236" max="10236" width="0.81640625" customWidth="1"/>
    <col min="10237" max="10237" width="8.1796875" customWidth="1"/>
    <col min="10238" max="10238" width="1" customWidth="1"/>
    <col min="10239" max="10239" width="27" customWidth="1"/>
    <col min="10240" max="10240" width="0.81640625" customWidth="1"/>
    <col min="10241" max="10241" width="26.81640625" customWidth="1"/>
    <col min="10242" max="10242" width="0.81640625" customWidth="1"/>
    <col min="10243" max="10243" width="18" customWidth="1"/>
    <col min="10244" max="10244" width="21.81640625" customWidth="1"/>
    <col min="10245" max="10245" width="0.54296875" customWidth="1"/>
    <col min="10246" max="10246" width="66.54296875" customWidth="1"/>
    <col min="10247" max="10247" width="8" customWidth="1"/>
    <col min="10248" max="10253" width="0" hidden="1" customWidth="1"/>
    <col min="10254" max="10254" width="105.81640625" customWidth="1"/>
    <col min="10255" max="10490" width="10.81640625" customWidth="1"/>
    <col min="10491" max="10491" width="8.54296875" customWidth="1"/>
    <col min="10492" max="10492" width="0.81640625" customWidth="1"/>
    <col min="10493" max="10493" width="8.1796875" customWidth="1"/>
    <col min="10494" max="10494" width="1" customWidth="1"/>
    <col min="10495" max="10495" width="27" customWidth="1"/>
    <col min="10496" max="10496" width="0.81640625" customWidth="1"/>
    <col min="10497" max="10497" width="26.81640625" customWidth="1"/>
    <col min="10498" max="10498" width="0.81640625" customWidth="1"/>
    <col min="10499" max="10499" width="18" customWidth="1"/>
    <col min="10500" max="10500" width="21.81640625" customWidth="1"/>
    <col min="10501" max="10501" width="0.54296875" customWidth="1"/>
    <col min="10502" max="10502" width="66.54296875" customWidth="1"/>
    <col min="10503" max="10503" width="8" customWidth="1"/>
    <col min="10504" max="10509" width="0" hidden="1" customWidth="1"/>
    <col min="10510" max="10510" width="105.81640625" customWidth="1"/>
    <col min="10511" max="10746" width="10.81640625" customWidth="1"/>
    <col min="10747" max="10747" width="8.54296875" customWidth="1"/>
    <col min="10748" max="10748" width="0.81640625" customWidth="1"/>
    <col min="10749" max="10749" width="8.1796875" customWidth="1"/>
    <col min="10750" max="10750" width="1" customWidth="1"/>
    <col min="10751" max="10751" width="27" customWidth="1"/>
    <col min="10752" max="10752" width="0.81640625" customWidth="1"/>
    <col min="10753" max="10753" width="26.81640625" customWidth="1"/>
    <col min="10754" max="10754" width="0.81640625" customWidth="1"/>
    <col min="10755" max="10755" width="18" customWidth="1"/>
    <col min="10756" max="10756" width="21.81640625" customWidth="1"/>
    <col min="10757" max="10757" width="0.54296875" customWidth="1"/>
    <col min="10758" max="10758" width="66.54296875" customWidth="1"/>
    <col min="10759" max="10759" width="8" customWidth="1"/>
    <col min="10760" max="10765" width="0" hidden="1" customWidth="1"/>
    <col min="10766" max="10766" width="105.81640625" customWidth="1"/>
    <col min="10767" max="11002" width="10.81640625" customWidth="1"/>
    <col min="11003" max="11003" width="8.54296875" customWidth="1"/>
    <col min="11004" max="11004" width="0.81640625" customWidth="1"/>
    <col min="11005" max="11005" width="8.1796875" customWidth="1"/>
    <col min="11006" max="11006" width="1" customWidth="1"/>
    <col min="11007" max="11007" width="27" customWidth="1"/>
    <col min="11008" max="11008" width="0.81640625" customWidth="1"/>
    <col min="11009" max="11009" width="26.81640625" customWidth="1"/>
    <col min="11010" max="11010" width="0.81640625" customWidth="1"/>
    <col min="11011" max="11011" width="18" customWidth="1"/>
    <col min="11012" max="11012" width="21.81640625" customWidth="1"/>
    <col min="11013" max="11013" width="0.54296875" customWidth="1"/>
    <col min="11014" max="11014" width="66.54296875" customWidth="1"/>
    <col min="11015" max="11015" width="8" customWidth="1"/>
    <col min="11016" max="11021" width="0" hidden="1" customWidth="1"/>
    <col min="11022" max="11022" width="105.81640625" customWidth="1"/>
    <col min="11023" max="11258" width="10.81640625"/>
    <col min="11259" max="11259" width="8.54296875" customWidth="1"/>
    <col min="11260" max="11260" width="0.81640625" customWidth="1"/>
    <col min="11261" max="11261" width="8.1796875" customWidth="1"/>
    <col min="11262" max="11262" width="1" customWidth="1"/>
    <col min="11263" max="11263" width="27" customWidth="1"/>
    <col min="11264" max="11264" width="0.81640625" customWidth="1"/>
    <col min="11265" max="11265" width="26.81640625" customWidth="1"/>
    <col min="11266" max="11266" width="0.81640625" customWidth="1"/>
    <col min="11267" max="11267" width="18" customWidth="1"/>
    <col min="11268" max="11268" width="21.81640625" customWidth="1"/>
    <col min="11269" max="11269" width="0.54296875" customWidth="1"/>
    <col min="11270" max="11270" width="66.54296875" customWidth="1"/>
    <col min="11271" max="11271" width="8" customWidth="1"/>
    <col min="11272" max="11277" width="0" hidden="1" customWidth="1"/>
    <col min="11278" max="11278" width="105.81640625" customWidth="1"/>
    <col min="11279" max="11514" width="10.81640625" customWidth="1"/>
    <col min="11515" max="11515" width="8.54296875" customWidth="1"/>
    <col min="11516" max="11516" width="0.81640625" customWidth="1"/>
    <col min="11517" max="11517" width="8.1796875" customWidth="1"/>
    <col min="11518" max="11518" width="1" customWidth="1"/>
    <col min="11519" max="11519" width="27" customWidth="1"/>
    <col min="11520" max="11520" width="0.81640625" customWidth="1"/>
    <col min="11521" max="11521" width="26.81640625" customWidth="1"/>
    <col min="11522" max="11522" width="0.81640625" customWidth="1"/>
    <col min="11523" max="11523" width="18" customWidth="1"/>
    <col min="11524" max="11524" width="21.81640625" customWidth="1"/>
    <col min="11525" max="11525" width="0.54296875" customWidth="1"/>
    <col min="11526" max="11526" width="66.54296875" customWidth="1"/>
    <col min="11527" max="11527" width="8" customWidth="1"/>
    <col min="11528" max="11533" width="0" hidden="1" customWidth="1"/>
    <col min="11534" max="11534" width="105.81640625" customWidth="1"/>
    <col min="11535" max="11770" width="10.81640625" customWidth="1"/>
    <col min="11771" max="11771" width="8.54296875" customWidth="1"/>
    <col min="11772" max="11772" width="0.81640625" customWidth="1"/>
    <col min="11773" max="11773" width="8.1796875" customWidth="1"/>
    <col min="11774" max="11774" width="1" customWidth="1"/>
    <col min="11775" max="11775" width="27" customWidth="1"/>
    <col min="11776" max="11776" width="0.81640625" customWidth="1"/>
    <col min="11777" max="11777" width="26.81640625" customWidth="1"/>
    <col min="11778" max="11778" width="0.81640625" customWidth="1"/>
    <col min="11779" max="11779" width="18" customWidth="1"/>
    <col min="11780" max="11780" width="21.81640625" customWidth="1"/>
    <col min="11781" max="11781" width="0.54296875" customWidth="1"/>
    <col min="11782" max="11782" width="66.54296875" customWidth="1"/>
    <col min="11783" max="11783" width="8" customWidth="1"/>
    <col min="11784" max="11789" width="0" hidden="1" customWidth="1"/>
    <col min="11790" max="11790" width="105.81640625" customWidth="1"/>
    <col min="11791" max="12026" width="10.81640625" customWidth="1"/>
    <col min="12027" max="12027" width="8.54296875" customWidth="1"/>
    <col min="12028" max="12028" width="0.81640625" customWidth="1"/>
    <col min="12029" max="12029" width="8.1796875" customWidth="1"/>
    <col min="12030" max="12030" width="1" customWidth="1"/>
    <col min="12031" max="12031" width="27" customWidth="1"/>
    <col min="12032" max="12032" width="0.81640625" customWidth="1"/>
    <col min="12033" max="12033" width="26.81640625" customWidth="1"/>
    <col min="12034" max="12034" width="0.81640625" customWidth="1"/>
    <col min="12035" max="12035" width="18" customWidth="1"/>
    <col min="12036" max="12036" width="21.81640625" customWidth="1"/>
    <col min="12037" max="12037" width="0.54296875" customWidth="1"/>
    <col min="12038" max="12038" width="66.54296875" customWidth="1"/>
    <col min="12039" max="12039" width="8" customWidth="1"/>
    <col min="12040" max="12045" width="0" hidden="1" customWidth="1"/>
    <col min="12046" max="12046" width="105.81640625" customWidth="1"/>
    <col min="12047" max="12282" width="10.81640625"/>
    <col min="12283" max="12283" width="8.54296875" customWidth="1"/>
    <col min="12284" max="12284" width="0.81640625" customWidth="1"/>
    <col min="12285" max="12285" width="8.1796875" customWidth="1"/>
    <col min="12286" max="12286" width="1" customWidth="1"/>
    <col min="12287" max="12287" width="27" customWidth="1"/>
    <col min="12288" max="12288" width="0.81640625" customWidth="1"/>
    <col min="12289" max="12289" width="26.81640625" customWidth="1"/>
    <col min="12290" max="12290" width="0.81640625" customWidth="1"/>
    <col min="12291" max="12291" width="18" customWidth="1"/>
    <col min="12292" max="12292" width="21.81640625" customWidth="1"/>
    <col min="12293" max="12293" width="0.54296875" customWidth="1"/>
    <col min="12294" max="12294" width="66.54296875" customWidth="1"/>
    <col min="12295" max="12295" width="8" customWidth="1"/>
    <col min="12296" max="12301" width="0" hidden="1" customWidth="1"/>
    <col min="12302" max="12302" width="105.81640625" customWidth="1"/>
    <col min="12303" max="12538" width="10.81640625" customWidth="1"/>
    <col min="12539" max="12539" width="8.54296875" customWidth="1"/>
    <col min="12540" max="12540" width="0.81640625" customWidth="1"/>
    <col min="12541" max="12541" width="8.1796875" customWidth="1"/>
    <col min="12542" max="12542" width="1" customWidth="1"/>
    <col min="12543" max="12543" width="27" customWidth="1"/>
    <col min="12544" max="12544" width="0.81640625" customWidth="1"/>
    <col min="12545" max="12545" width="26.81640625" customWidth="1"/>
    <col min="12546" max="12546" width="0.81640625" customWidth="1"/>
    <col min="12547" max="12547" width="18" customWidth="1"/>
    <col min="12548" max="12548" width="21.81640625" customWidth="1"/>
    <col min="12549" max="12549" width="0.54296875" customWidth="1"/>
    <col min="12550" max="12550" width="66.54296875" customWidth="1"/>
    <col min="12551" max="12551" width="8" customWidth="1"/>
    <col min="12552" max="12557" width="0" hidden="1" customWidth="1"/>
    <col min="12558" max="12558" width="105.81640625" customWidth="1"/>
    <col min="12559" max="12794" width="10.81640625" customWidth="1"/>
    <col min="12795" max="12795" width="8.54296875" customWidth="1"/>
    <col min="12796" max="12796" width="0.81640625" customWidth="1"/>
    <col min="12797" max="12797" width="8.1796875" customWidth="1"/>
    <col min="12798" max="12798" width="1" customWidth="1"/>
    <col min="12799" max="12799" width="27" customWidth="1"/>
    <col min="12800" max="12800" width="0.81640625" customWidth="1"/>
    <col min="12801" max="12801" width="26.81640625" customWidth="1"/>
    <col min="12802" max="12802" width="0.81640625" customWidth="1"/>
    <col min="12803" max="12803" width="18" customWidth="1"/>
    <col min="12804" max="12804" width="21.81640625" customWidth="1"/>
    <col min="12805" max="12805" width="0.54296875" customWidth="1"/>
    <col min="12806" max="12806" width="66.54296875" customWidth="1"/>
    <col min="12807" max="12807" width="8" customWidth="1"/>
    <col min="12808" max="12813" width="0" hidden="1" customWidth="1"/>
    <col min="12814" max="12814" width="105.81640625" customWidth="1"/>
    <col min="12815" max="13050" width="10.81640625" customWidth="1"/>
    <col min="13051" max="13051" width="8.54296875" customWidth="1"/>
    <col min="13052" max="13052" width="0.81640625" customWidth="1"/>
    <col min="13053" max="13053" width="8.1796875" customWidth="1"/>
    <col min="13054" max="13054" width="1" customWidth="1"/>
    <col min="13055" max="13055" width="27" customWidth="1"/>
    <col min="13056" max="13056" width="0.81640625" customWidth="1"/>
    <col min="13057" max="13057" width="26.81640625" customWidth="1"/>
    <col min="13058" max="13058" width="0.81640625" customWidth="1"/>
    <col min="13059" max="13059" width="18" customWidth="1"/>
    <col min="13060" max="13060" width="21.81640625" customWidth="1"/>
    <col min="13061" max="13061" width="0.54296875" customWidth="1"/>
    <col min="13062" max="13062" width="66.54296875" customWidth="1"/>
    <col min="13063" max="13063" width="8" customWidth="1"/>
    <col min="13064" max="13069" width="0" hidden="1" customWidth="1"/>
    <col min="13070" max="13070" width="105.81640625" customWidth="1"/>
    <col min="13071" max="13306" width="10.81640625"/>
    <col min="13307" max="13307" width="8.54296875" customWidth="1"/>
    <col min="13308" max="13308" width="0.81640625" customWidth="1"/>
    <col min="13309" max="13309" width="8.1796875" customWidth="1"/>
    <col min="13310" max="13310" width="1" customWidth="1"/>
    <col min="13311" max="13311" width="27" customWidth="1"/>
    <col min="13312" max="13312" width="0.81640625" customWidth="1"/>
    <col min="13313" max="13313" width="26.81640625" customWidth="1"/>
    <col min="13314" max="13314" width="0.81640625" customWidth="1"/>
    <col min="13315" max="13315" width="18" customWidth="1"/>
    <col min="13316" max="13316" width="21.81640625" customWidth="1"/>
    <col min="13317" max="13317" width="0.54296875" customWidth="1"/>
    <col min="13318" max="13318" width="66.54296875" customWidth="1"/>
    <col min="13319" max="13319" width="8" customWidth="1"/>
    <col min="13320" max="13325" width="0" hidden="1" customWidth="1"/>
    <col min="13326" max="13326" width="105.81640625" customWidth="1"/>
    <col min="13327" max="13562" width="10.81640625" customWidth="1"/>
    <col min="13563" max="13563" width="8.54296875" customWidth="1"/>
    <col min="13564" max="13564" width="0.81640625" customWidth="1"/>
    <col min="13565" max="13565" width="8.1796875" customWidth="1"/>
    <col min="13566" max="13566" width="1" customWidth="1"/>
    <col min="13567" max="13567" width="27" customWidth="1"/>
    <col min="13568" max="13568" width="0.81640625" customWidth="1"/>
    <col min="13569" max="13569" width="26.81640625" customWidth="1"/>
    <col min="13570" max="13570" width="0.81640625" customWidth="1"/>
    <col min="13571" max="13571" width="18" customWidth="1"/>
    <col min="13572" max="13572" width="21.81640625" customWidth="1"/>
    <col min="13573" max="13573" width="0.54296875" customWidth="1"/>
    <col min="13574" max="13574" width="66.54296875" customWidth="1"/>
    <col min="13575" max="13575" width="8" customWidth="1"/>
    <col min="13576" max="13581" width="0" hidden="1" customWidth="1"/>
    <col min="13582" max="13582" width="105.81640625" customWidth="1"/>
    <col min="13583" max="13818" width="10.81640625" customWidth="1"/>
    <col min="13819" max="13819" width="8.54296875" customWidth="1"/>
    <col min="13820" max="13820" width="0.81640625" customWidth="1"/>
    <col min="13821" max="13821" width="8.1796875" customWidth="1"/>
    <col min="13822" max="13822" width="1" customWidth="1"/>
    <col min="13823" max="13823" width="27" customWidth="1"/>
    <col min="13824" max="13824" width="0.81640625" customWidth="1"/>
    <col min="13825" max="13825" width="26.81640625" customWidth="1"/>
    <col min="13826" max="13826" width="0.81640625" customWidth="1"/>
    <col min="13827" max="13827" width="18" customWidth="1"/>
    <col min="13828" max="13828" width="21.81640625" customWidth="1"/>
    <col min="13829" max="13829" width="0.54296875" customWidth="1"/>
    <col min="13830" max="13830" width="66.54296875" customWidth="1"/>
    <col min="13831" max="13831" width="8" customWidth="1"/>
    <col min="13832" max="13837" width="0" hidden="1" customWidth="1"/>
    <col min="13838" max="13838" width="105.81640625" customWidth="1"/>
    <col min="13839" max="14074" width="10.81640625" customWidth="1"/>
    <col min="14075" max="14075" width="8.54296875" customWidth="1"/>
    <col min="14076" max="14076" width="0.81640625" customWidth="1"/>
    <col min="14077" max="14077" width="8.1796875" customWidth="1"/>
    <col min="14078" max="14078" width="1" customWidth="1"/>
    <col min="14079" max="14079" width="27" customWidth="1"/>
    <col min="14080" max="14080" width="0.81640625" customWidth="1"/>
    <col min="14081" max="14081" width="26.81640625" customWidth="1"/>
    <col min="14082" max="14082" width="0.81640625" customWidth="1"/>
    <col min="14083" max="14083" width="18" customWidth="1"/>
    <col min="14084" max="14084" width="21.81640625" customWidth="1"/>
    <col min="14085" max="14085" width="0.54296875" customWidth="1"/>
    <col min="14086" max="14086" width="66.54296875" customWidth="1"/>
    <col min="14087" max="14087" width="8" customWidth="1"/>
    <col min="14088" max="14093" width="0" hidden="1" customWidth="1"/>
    <col min="14094" max="14094" width="105.81640625" customWidth="1"/>
    <col min="14095" max="14330" width="10.81640625"/>
    <col min="14331" max="14331" width="8.54296875" customWidth="1"/>
    <col min="14332" max="14332" width="0.81640625" customWidth="1"/>
    <col min="14333" max="14333" width="8.1796875" customWidth="1"/>
    <col min="14334" max="14334" width="1" customWidth="1"/>
    <col min="14335" max="14335" width="27" customWidth="1"/>
    <col min="14336" max="14336" width="0.81640625" customWidth="1"/>
    <col min="14337" max="14337" width="26.81640625" customWidth="1"/>
    <col min="14338" max="14338" width="0.81640625" customWidth="1"/>
    <col min="14339" max="14339" width="18" customWidth="1"/>
    <col min="14340" max="14340" width="21.81640625" customWidth="1"/>
    <col min="14341" max="14341" width="0.54296875" customWidth="1"/>
    <col min="14342" max="14342" width="66.54296875" customWidth="1"/>
    <col min="14343" max="14343" width="8" customWidth="1"/>
    <col min="14344" max="14349" width="0" hidden="1" customWidth="1"/>
    <col min="14350" max="14350" width="105.81640625" customWidth="1"/>
    <col min="14351" max="14586" width="10.81640625" customWidth="1"/>
    <col min="14587" max="14587" width="8.54296875" customWidth="1"/>
    <col min="14588" max="14588" width="0.81640625" customWidth="1"/>
    <col min="14589" max="14589" width="8.1796875" customWidth="1"/>
    <col min="14590" max="14590" width="1" customWidth="1"/>
    <col min="14591" max="14591" width="27" customWidth="1"/>
    <col min="14592" max="14592" width="0.81640625" customWidth="1"/>
    <col min="14593" max="14593" width="26.81640625" customWidth="1"/>
    <col min="14594" max="14594" width="0.81640625" customWidth="1"/>
    <col min="14595" max="14595" width="18" customWidth="1"/>
    <col min="14596" max="14596" width="21.81640625" customWidth="1"/>
    <col min="14597" max="14597" width="0.54296875" customWidth="1"/>
    <col min="14598" max="14598" width="66.54296875" customWidth="1"/>
    <col min="14599" max="14599" width="8" customWidth="1"/>
    <col min="14600" max="14605" width="0" hidden="1" customWidth="1"/>
    <col min="14606" max="14606" width="105.81640625" customWidth="1"/>
    <col min="14607" max="14842" width="10.81640625" customWidth="1"/>
    <col min="14843" max="14843" width="8.54296875" customWidth="1"/>
    <col min="14844" max="14844" width="0.81640625" customWidth="1"/>
    <col min="14845" max="14845" width="8.1796875" customWidth="1"/>
    <col min="14846" max="14846" width="1" customWidth="1"/>
    <col min="14847" max="14847" width="27" customWidth="1"/>
    <col min="14848" max="14848" width="0.81640625" customWidth="1"/>
    <col min="14849" max="14849" width="26.81640625" customWidth="1"/>
    <col min="14850" max="14850" width="0.81640625" customWidth="1"/>
    <col min="14851" max="14851" width="18" customWidth="1"/>
    <col min="14852" max="14852" width="21.81640625" customWidth="1"/>
    <col min="14853" max="14853" width="0.54296875" customWidth="1"/>
    <col min="14854" max="14854" width="66.54296875" customWidth="1"/>
    <col min="14855" max="14855" width="8" customWidth="1"/>
    <col min="14856" max="14861" width="0" hidden="1" customWidth="1"/>
    <col min="14862" max="14862" width="105.81640625" customWidth="1"/>
    <col min="14863" max="15098" width="10.81640625" customWidth="1"/>
    <col min="15099" max="15099" width="8.54296875" customWidth="1"/>
    <col min="15100" max="15100" width="0.81640625" customWidth="1"/>
    <col min="15101" max="15101" width="8.1796875" customWidth="1"/>
    <col min="15102" max="15102" width="1" customWidth="1"/>
    <col min="15103" max="15103" width="27" customWidth="1"/>
    <col min="15104" max="15104" width="0.81640625" customWidth="1"/>
    <col min="15105" max="15105" width="26.81640625" customWidth="1"/>
    <col min="15106" max="15106" width="0.81640625" customWidth="1"/>
    <col min="15107" max="15107" width="18" customWidth="1"/>
    <col min="15108" max="15108" width="21.81640625" customWidth="1"/>
    <col min="15109" max="15109" width="0.54296875" customWidth="1"/>
    <col min="15110" max="15110" width="66.54296875" customWidth="1"/>
    <col min="15111" max="15111" width="8" customWidth="1"/>
    <col min="15112" max="15117" width="0" hidden="1" customWidth="1"/>
    <col min="15118" max="15118" width="105.81640625" customWidth="1"/>
    <col min="15119" max="15354" width="10.81640625"/>
    <col min="15355" max="15355" width="8.54296875" customWidth="1"/>
    <col min="15356" max="15356" width="0.81640625" customWidth="1"/>
    <col min="15357" max="15357" width="8.1796875" customWidth="1"/>
    <col min="15358" max="15358" width="1" customWidth="1"/>
    <col min="15359" max="15359" width="27" customWidth="1"/>
    <col min="15360" max="15360" width="0.81640625" customWidth="1"/>
    <col min="15361" max="15361" width="26.81640625" customWidth="1"/>
    <col min="15362" max="15362" width="0.81640625" customWidth="1"/>
    <col min="15363" max="15363" width="18" customWidth="1"/>
    <col min="15364" max="15364" width="21.81640625" customWidth="1"/>
    <col min="15365" max="15365" width="0.54296875" customWidth="1"/>
    <col min="15366" max="15366" width="66.54296875" customWidth="1"/>
    <col min="15367" max="15367" width="8" customWidth="1"/>
    <col min="15368" max="15373" width="0" hidden="1" customWidth="1"/>
    <col min="15374" max="15374" width="105.81640625" customWidth="1"/>
    <col min="15375" max="15610" width="10.81640625" customWidth="1"/>
    <col min="15611" max="15611" width="8.54296875" customWidth="1"/>
    <col min="15612" max="15612" width="0.81640625" customWidth="1"/>
    <col min="15613" max="15613" width="8.1796875" customWidth="1"/>
    <col min="15614" max="15614" width="1" customWidth="1"/>
    <col min="15615" max="15615" width="27" customWidth="1"/>
    <col min="15616" max="15616" width="0.81640625" customWidth="1"/>
    <col min="15617" max="15617" width="26.81640625" customWidth="1"/>
    <col min="15618" max="15618" width="0.81640625" customWidth="1"/>
    <col min="15619" max="15619" width="18" customWidth="1"/>
    <col min="15620" max="15620" width="21.81640625" customWidth="1"/>
    <col min="15621" max="15621" width="0.54296875" customWidth="1"/>
    <col min="15622" max="15622" width="66.54296875" customWidth="1"/>
    <col min="15623" max="15623" width="8" customWidth="1"/>
    <col min="15624" max="15629" width="0" hidden="1" customWidth="1"/>
    <col min="15630" max="15630" width="105.81640625" customWidth="1"/>
    <col min="15631" max="15866" width="10.81640625" customWidth="1"/>
    <col min="15867" max="15867" width="8.54296875" customWidth="1"/>
    <col min="15868" max="15868" width="0.81640625" customWidth="1"/>
    <col min="15869" max="15869" width="8.1796875" customWidth="1"/>
    <col min="15870" max="15870" width="1" customWidth="1"/>
    <col min="15871" max="15871" width="27" customWidth="1"/>
    <col min="15872" max="15872" width="0.81640625" customWidth="1"/>
    <col min="15873" max="15873" width="26.81640625" customWidth="1"/>
    <col min="15874" max="15874" width="0.81640625" customWidth="1"/>
    <col min="15875" max="15875" width="18" customWidth="1"/>
    <col min="15876" max="15876" width="21.81640625" customWidth="1"/>
    <col min="15877" max="15877" width="0.54296875" customWidth="1"/>
    <col min="15878" max="15878" width="66.54296875" customWidth="1"/>
    <col min="15879" max="15879" width="8" customWidth="1"/>
    <col min="15880" max="15885" width="0" hidden="1" customWidth="1"/>
    <col min="15886" max="15886" width="105.81640625" customWidth="1"/>
    <col min="15887" max="16122" width="10.81640625" customWidth="1"/>
    <col min="16123" max="16123" width="8.54296875" customWidth="1"/>
    <col min="16124" max="16124" width="0.81640625" customWidth="1"/>
    <col min="16125" max="16125" width="8.1796875" customWidth="1"/>
    <col min="16126" max="16126" width="1" customWidth="1"/>
    <col min="16127" max="16127" width="27" customWidth="1"/>
    <col min="16128" max="16128" width="0.81640625" customWidth="1"/>
    <col min="16129" max="16129" width="26.81640625" customWidth="1"/>
    <col min="16130" max="16130" width="0.81640625" customWidth="1"/>
    <col min="16131" max="16131" width="18" customWidth="1"/>
    <col min="16132" max="16132" width="21.81640625" customWidth="1"/>
    <col min="16133" max="16133" width="0.54296875" customWidth="1"/>
    <col min="16134" max="16134" width="66.54296875" customWidth="1"/>
    <col min="16135" max="16135" width="8" customWidth="1"/>
    <col min="16136" max="16141" width="0" hidden="1" customWidth="1"/>
    <col min="16142" max="16142" width="105.81640625" customWidth="1"/>
    <col min="16143" max="16384" width="10.81640625"/>
  </cols>
  <sheetData>
    <row r="1" spans="1:12" ht="37.25" customHeight="1">
      <c r="A1" s="62" t="s">
        <v>294</v>
      </c>
      <c r="B1" s="62"/>
      <c r="C1" s="62"/>
      <c r="D1" s="62"/>
      <c r="E1" s="62"/>
      <c r="F1" s="62"/>
      <c r="G1" s="62"/>
    </row>
    <row r="2" spans="1:12" ht="24.5" customHeight="1">
      <c r="A2" s="7"/>
      <c r="B2" s="7"/>
      <c r="C2" s="3"/>
      <c r="F2" s="73" t="str">
        <f ca="1">_xlfn.FORMULATEXT(F4)</f>
        <v>=WENN(C4="ja";$I$4*E4;"")</v>
      </c>
    </row>
    <row r="3" spans="1:12" ht="36" customHeight="1">
      <c r="A3" s="31" t="s">
        <v>21</v>
      </c>
      <c r="B3" s="31" t="s">
        <v>20</v>
      </c>
      <c r="C3" s="60" t="s">
        <v>276</v>
      </c>
      <c r="D3" s="61" t="s">
        <v>280</v>
      </c>
      <c r="E3" s="32" t="s">
        <v>279</v>
      </c>
      <c r="F3" s="32" t="s">
        <v>278</v>
      </c>
      <c r="G3" s="32" t="s">
        <v>4</v>
      </c>
      <c r="I3" s="33" t="s">
        <v>275</v>
      </c>
      <c r="J3" s="13"/>
      <c r="K3" s="13"/>
    </row>
    <row r="4" spans="1:12" ht="16" customHeight="1">
      <c r="A4" t="s">
        <v>204</v>
      </c>
      <c r="B4" t="s">
        <v>205</v>
      </c>
      <c r="C4" s="24" t="s">
        <v>277</v>
      </c>
      <c r="D4" s="27" t="s">
        <v>272</v>
      </c>
      <c r="E4" s="51">
        <v>950</v>
      </c>
      <c r="F4" s="30">
        <f>IF(C4="ja",$I$4*E4,"")</f>
        <v>95</v>
      </c>
      <c r="G4" s="23">
        <v>39661</v>
      </c>
      <c r="I4" s="26">
        <v>0.1</v>
      </c>
      <c r="J4" s="13"/>
      <c r="K4" s="13"/>
    </row>
    <row r="5" spans="1:12" ht="16" customHeight="1">
      <c r="A5" t="s">
        <v>206</v>
      </c>
      <c r="B5" t="s">
        <v>207</v>
      </c>
      <c r="C5" s="24"/>
      <c r="D5" s="27" t="s">
        <v>274</v>
      </c>
      <c r="E5" s="51">
        <v>1000</v>
      </c>
      <c r="F5" s="30" t="str">
        <f t="shared" ref="F5:F46" si="0">IF(C5="ja",$I$4*E5,"")</f>
        <v/>
      </c>
      <c r="G5" s="23">
        <v>41426</v>
      </c>
      <c r="I5" s="13"/>
      <c r="J5" s="13"/>
      <c r="K5" s="13"/>
    </row>
    <row r="6" spans="1:12" ht="16" customHeight="1">
      <c r="A6" t="s">
        <v>208</v>
      </c>
      <c r="B6" t="s">
        <v>41</v>
      </c>
      <c r="C6" s="24"/>
      <c r="D6" t="s">
        <v>272</v>
      </c>
      <c r="E6" s="51">
        <v>950</v>
      </c>
      <c r="F6" s="30" t="str">
        <f t="shared" si="0"/>
        <v/>
      </c>
      <c r="G6" s="23">
        <v>41365</v>
      </c>
      <c r="I6" s="13"/>
      <c r="J6" s="13"/>
      <c r="K6" s="13"/>
    </row>
    <row r="7" spans="1:12" ht="16" customHeight="1">
      <c r="A7" s="25" t="s">
        <v>209</v>
      </c>
      <c r="B7" t="s">
        <v>210</v>
      </c>
      <c r="C7" s="24"/>
      <c r="D7" t="s">
        <v>273</v>
      </c>
      <c r="E7" s="51">
        <v>1100</v>
      </c>
      <c r="F7" s="30" t="str">
        <f t="shared" si="0"/>
        <v/>
      </c>
      <c r="G7" s="23">
        <v>43191</v>
      </c>
      <c r="I7" s="66" t="s">
        <v>298</v>
      </c>
      <c r="J7" s="28" t="s">
        <v>272</v>
      </c>
      <c r="K7" s="30">
        <f>SUMIF($D$4:$D$46,J7,$E$4:$E$46)</f>
        <v>14250</v>
      </c>
      <c r="L7" s="70" t="str">
        <f ca="1">_xlfn.FORMULATEXT(K7)</f>
        <v>=SUMMEWENN($D$4:$D$46;J7;$E$4:$E$46)</v>
      </c>
    </row>
    <row r="8" spans="1:12" ht="16" customHeight="1">
      <c r="A8" s="25" t="s">
        <v>211</v>
      </c>
      <c r="B8" t="s">
        <v>85</v>
      </c>
      <c r="C8" s="24"/>
      <c r="D8" s="25" t="s">
        <v>274</v>
      </c>
      <c r="E8" s="51">
        <v>1000</v>
      </c>
      <c r="F8" s="30" t="str">
        <f t="shared" si="0"/>
        <v/>
      </c>
      <c r="G8" s="23">
        <v>39295</v>
      </c>
      <c r="I8" s="66"/>
      <c r="J8" s="28" t="s">
        <v>274</v>
      </c>
      <c r="K8" s="30">
        <f t="shared" ref="K8:K9" si="1">SUMIF($D$4:$D$46,J8,$E$4:$E$46)</f>
        <v>15000</v>
      </c>
    </row>
    <row r="9" spans="1:12" ht="16" customHeight="1">
      <c r="A9" s="25" t="s">
        <v>212</v>
      </c>
      <c r="B9" t="s">
        <v>213</v>
      </c>
      <c r="C9" s="24" t="s">
        <v>277</v>
      </c>
      <c r="D9" s="27" t="s">
        <v>272</v>
      </c>
      <c r="E9" s="51">
        <v>950</v>
      </c>
      <c r="F9" s="30">
        <f t="shared" si="0"/>
        <v>95</v>
      </c>
      <c r="G9" s="23">
        <v>43435</v>
      </c>
      <c r="I9" s="67"/>
      <c r="J9" s="28" t="s">
        <v>273</v>
      </c>
      <c r="K9" s="30">
        <f t="shared" si="1"/>
        <v>14300</v>
      </c>
    </row>
    <row r="10" spans="1:12" ht="16" customHeight="1">
      <c r="A10" s="25" t="s">
        <v>214</v>
      </c>
      <c r="B10" t="s">
        <v>215</v>
      </c>
      <c r="C10" s="24"/>
      <c r="D10" t="s">
        <v>272</v>
      </c>
      <c r="E10" s="51">
        <v>950</v>
      </c>
      <c r="F10" s="30" t="str">
        <f t="shared" si="0"/>
        <v/>
      </c>
      <c r="G10" s="23">
        <v>41395</v>
      </c>
    </row>
    <row r="11" spans="1:12" ht="16" customHeight="1">
      <c r="A11" s="25" t="s">
        <v>216</v>
      </c>
      <c r="B11" t="s">
        <v>217</v>
      </c>
      <c r="C11" s="24"/>
      <c r="D11" t="s">
        <v>273</v>
      </c>
      <c r="E11" s="51">
        <v>1100</v>
      </c>
      <c r="F11" s="30" t="str">
        <f t="shared" si="0"/>
        <v/>
      </c>
      <c r="G11" s="23">
        <v>43205</v>
      </c>
    </row>
    <row r="12" spans="1:12" ht="16" customHeight="1">
      <c r="A12" s="25" t="s">
        <v>218</v>
      </c>
      <c r="B12" t="s">
        <v>219</v>
      </c>
      <c r="C12" s="24" t="s">
        <v>277</v>
      </c>
      <c r="D12" s="25" t="s">
        <v>274</v>
      </c>
      <c r="E12" s="51">
        <v>1000</v>
      </c>
      <c r="F12" s="30">
        <f t="shared" si="0"/>
        <v>100</v>
      </c>
      <c r="G12" s="23">
        <v>43497</v>
      </c>
    </row>
    <row r="13" spans="1:12" ht="16" customHeight="1">
      <c r="A13" s="25" t="s">
        <v>220</v>
      </c>
      <c r="B13" t="s">
        <v>221</v>
      </c>
      <c r="C13" s="24" t="s">
        <v>277</v>
      </c>
      <c r="D13" s="25" t="s">
        <v>274</v>
      </c>
      <c r="E13" s="51">
        <v>1000</v>
      </c>
      <c r="F13" s="30">
        <f t="shared" si="0"/>
        <v>100</v>
      </c>
      <c r="G13" s="23">
        <v>42675</v>
      </c>
    </row>
    <row r="14" spans="1:12" ht="16" customHeight="1">
      <c r="A14" s="25" t="s">
        <v>222</v>
      </c>
      <c r="B14" t="s">
        <v>223</v>
      </c>
      <c r="C14" s="24" t="s">
        <v>277</v>
      </c>
      <c r="D14" s="27" t="s">
        <v>274</v>
      </c>
      <c r="E14" s="51">
        <v>1000</v>
      </c>
      <c r="F14" s="30">
        <f t="shared" si="0"/>
        <v>100</v>
      </c>
      <c r="G14" s="23">
        <v>43252</v>
      </c>
    </row>
    <row r="15" spans="1:12" ht="16" customHeight="1">
      <c r="A15" s="25" t="s">
        <v>224</v>
      </c>
      <c r="B15" t="s">
        <v>225</v>
      </c>
      <c r="C15" s="24" t="s">
        <v>277</v>
      </c>
      <c r="D15" s="27" t="s">
        <v>272</v>
      </c>
      <c r="E15" s="51">
        <v>950</v>
      </c>
      <c r="F15" s="30">
        <f t="shared" si="0"/>
        <v>95</v>
      </c>
      <c r="G15" s="23">
        <v>36312</v>
      </c>
    </row>
    <row r="16" spans="1:12" ht="16" customHeight="1">
      <c r="A16" s="25" t="s">
        <v>226</v>
      </c>
      <c r="B16" t="s">
        <v>227</v>
      </c>
      <c r="C16" s="24"/>
      <c r="D16" s="25" t="s">
        <v>273</v>
      </c>
      <c r="E16" s="51">
        <v>1100</v>
      </c>
      <c r="F16" s="30" t="str">
        <f t="shared" si="0"/>
        <v/>
      </c>
      <c r="G16" s="23">
        <v>42644</v>
      </c>
    </row>
    <row r="17" spans="1:7" ht="16" customHeight="1">
      <c r="A17" s="25" t="s">
        <v>228</v>
      </c>
      <c r="B17" t="s">
        <v>27</v>
      </c>
      <c r="C17" s="24"/>
      <c r="D17" t="s">
        <v>272</v>
      </c>
      <c r="E17" s="51">
        <v>950</v>
      </c>
      <c r="F17" s="30" t="str">
        <f t="shared" si="0"/>
        <v/>
      </c>
      <c r="G17" s="23">
        <v>43586</v>
      </c>
    </row>
    <row r="18" spans="1:7" ht="16" customHeight="1">
      <c r="A18" s="25" t="s">
        <v>229</v>
      </c>
      <c r="B18" t="s">
        <v>41</v>
      </c>
      <c r="C18" s="24"/>
      <c r="D18" t="s">
        <v>273</v>
      </c>
      <c r="E18" s="51">
        <v>1100</v>
      </c>
      <c r="F18" s="30" t="str">
        <f t="shared" si="0"/>
        <v/>
      </c>
      <c r="G18" s="23">
        <v>42917</v>
      </c>
    </row>
    <row r="19" spans="1:7" ht="16" customHeight="1">
      <c r="A19" s="25" t="s">
        <v>194</v>
      </c>
      <c r="B19" t="s">
        <v>195</v>
      </c>
      <c r="C19" s="24"/>
      <c r="D19" s="25" t="s">
        <v>274</v>
      </c>
      <c r="E19" s="51">
        <v>1000</v>
      </c>
      <c r="F19" s="30" t="str">
        <f t="shared" si="0"/>
        <v/>
      </c>
      <c r="G19" s="23">
        <v>41518</v>
      </c>
    </row>
    <row r="20" spans="1:7" ht="16" customHeight="1">
      <c r="A20" s="25" t="s">
        <v>230</v>
      </c>
      <c r="B20" t="s">
        <v>155</v>
      </c>
      <c r="C20" s="24"/>
      <c r="D20" s="27" t="s">
        <v>274</v>
      </c>
      <c r="E20" s="51">
        <v>1000</v>
      </c>
      <c r="F20" s="30" t="str">
        <f t="shared" si="0"/>
        <v/>
      </c>
      <c r="G20" s="23">
        <v>42156</v>
      </c>
    </row>
    <row r="21" spans="1:7" ht="16" customHeight="1">
      <c r="A21" s="25" t="s">
        <v>231</v>
      </c>
      <c r="B21" t="s">
        <v>232</v>
      </c>
      <c r="C21" s="24" t="s">
        <v>277</v>
      </c>
      <c r="D21" t="s">
        <v>272</v>
      </c>
      <c r="E21" s="51">
        <v>950</v>
      </c>
      <c r="F21" s="30">
        <f t="shared" si="0"/>
        <v>95</v>
      </c>
      <c r="G21" s="23">
        <v>42309</v>
      </c>
    </row>
    <row r="22" spans="1:7" ht="16" customHeight="1">
      <c r="A22" s="21" t="s">
        <v>233</v>
      </c>
      <c r="B22" t="s">
        <v>234</v>
      </c>
      <c r="C22" s="24"/>
      <c r="D22" t="s">
        <v>273</v>
      </c>
      <c r="E22" s="51">
        <v>1100</v>
      </c>
      <c r="F22" s="30" t="str">
        <f t="shared" si="0"/>
        <v/>
      </c>
      <c r="G22" s="23">
        <v>43344</v>
      </c>
    </row>
    <row r="23" spans="1:7" ht="16" customHeight="1">
      <c r="A23" s="25" t="s">
        <v>235</v>
      </c>
      <c r="B23" t="s">
        <v>236</v>
      </c>
      <c r="C23" s="24"/>
      <c r="D23" s="25" t="s">
        <v>274</v>
      </c>
      <c r="E23" s="51">
        <v>1000</v>
      </c>
      <c r="F23" s="30" t="str">
        <f t="shared" si="0"/>
        <v/>
      </c>
      <c r="G23" s="23">
        <v>43282</v>
      </c>
    </row>
    <row r="24" spans="1:7" ht="16" customHeight="1">
      <c r="A24" s="25" t="s">
        <v>237</v>
      </c>
      <c r="B24" t="s">
        <v>238</v>
      </c>
      <c r="C24" s="24"/>
      <c r="D24" s="27" t="s">
        <v>273</v>
      </c>
      <c r="E24" s="51">
        <v>1100</v>
      </c>
      <c r="F24" s="30" t="str">
        <f t="shared" si="0"/>
        <v/>
      </c>
      <c r="G24" s="23">
        <v>43480</v>
      </c>
    </row>
    <row r="25" spans="1:7" ht="16" customHeight="1">
      <c r="A25" s="25" t="s">
        <v>239</v>
      </c>
      <c r="B25" t="s">
        <v>240</v>
      </c>
      <c r="C25" s="24" t="s">
        <v>277</v>
      </c>
      <c r="D25" s="27" t="s">
        <v>273</v>
      </c>
      <c r="E25" s="51">
        <v>1100</v>
      </c>
      <c r="F25" s="30">
        <f t="shared" si="0"/>
        <v>110</v>
      </c>
      <c r="G25" s="23">
        <v>37895</v>
      </c>
    </row>
    <row r="26" spans="1:7" ht="16" customHeight="1">
      <c r="A26" s="21" t="s">
        <v>241</v>
      </c>
      <c r="B26" t="s">
        <v>172</v>
      </c>
      <c r="C26" s="24"/>
      <c r="D26" s="25" t="s">
        <v>274</v>
      </c>
      <c r="E26" s="51">
        <v>1000</v>
      </c>
      <c r="F26" s="30" t="str">
        <f t="shared" si="0"/>
        <v/>
      </c>
      <c r="G26" s="23">
        <v>43191</v>
      </c>
    </row>
    <row r="27" spans="1:7" ht="16" customHeight="1">
      <c r="A27" s="25" t="s">
        <v>242</v>
      </c>
      <c r="B27" t="s">
        <v>243</v>
      </c>
      <c r="C27" s="24"/>
      <c r="D27" s="25" t="s">
        <v>272</v>
      </c>
      <c r="E27" s="51">
        <v>950</v>
      </c>
      <c r="F27" s="30" t="str">
        <f t="shared" si="0"/>
        <v/>
      </c>
      <c r="G27" s="23">
        <v>43313</v>
      </c>
    </row>
    <row r="28" spans="1:7" ht="16" customHeight="1">
      <c r="A28" s="25" t="s">
        <v>244</v>
      </c>
      <c r="B28" t="s">
        <v>245</v>
      </c>
      <c r="C28" s="24"/>
      <c r="D28" s="25" t="s">
        <v>272</v>
      </c>
      <c r="E28" s="51">
        <v>950</v>
      </c>
      <c r="F28" s="30" t="str">
        <f t="shared" si="0"/>
        <v/>
      </c>
      <c r="G28" s="23">
        <v>40756</v>
      </c>
    </row>
    <row r="29" spans="1:7" ht="16" customHeight="1">
      <c r="A29" s="25" t="s">
        <v>246</v>
      </c>
      <c r="B29" t="s">
        <v>247</v>
      </c>
      <c r="C29" s="24"/>
      <c r="D29" s="27" t="s">
        <v>274</v>
      </c>
      <c r="E29" s="51">
        <v>1000</v>
      </c>
      <c r="F29" s="30" t="str">
        <f t="shared" si="0"/>
        <v/>
      </c>
      <c r="G29" s="23">
        <v>39965</v>
      </c>
    </row>
    <row r="30" spans="1:7" ht="16" customHeight="1">
      <c r="A30" s="25" t="s">
        <v>248</v>
      </c>
      <c r="B30" t="s">
        <v>249</v>
      </c>
      <c r="C30" s="24"/>
      <c r="D30" s="27" t="s">
        <v>273</v>
      </c>
      <c r="E30" s="51">
        <v>1100</v>
      </c>
      <c r="F30" s="30" t="str">
        <f t="shared" si="0"/>
        <v/>
      </c>
      <c r="G30" s="23">
        <v>39539</v>
      </c>
    </row>
    <row r="31" spans="1:7" ht="16" customHeight="1">
      <c r="A31" s="25" t="s">
        <v>250</v>
      </c>
      <c r="B31" t="s">
        <v>35</v>
      </c>
      <c r="C31" s="24"/>
      <c r="D31" t="s">
        <v>272</v>
      </c>
      <c r="E31" s="51">
        <v>950</v>
      </c>
      <c r="F31" s="30" t="str">
        <f t="shared" si="0"/>
        <v/>
      </c>
      <c r="G31" s="23">
        <v>40210</v>
      </c>
    </row>
    <row r="32" spans="1:7" ht="16" customHeight="1">
      <c r="A32" s="25" t="s">
        <v>126</v>
      </c>
      <c r="B32" t="s">
        <v>44</v>
      </c>
      <c r="C32" s="24"/>
      <c r="D32" t="s">
        <v>273</v>
      </c>
      <c r="E32" s="51">
        <v>1100</v>
      </c>
      <c r="F32" s="30" t="str">
        <f t="shared" si="0"/>
        <v/>
      </c>
      <c r="G32" s="23">
        <v>43497</v>
      </c>
    </row>
    <row r="33" spans="1:7" ht="16" customHeight="1">
      <c r="A33" s="25" t="s">
        <v>251</v>
      </c>
      <c r="B33" t="s">
        <v>252</v>
      </c>
      <c r="C33" s="24"/>
      <c r="D33" s="25" t="s">
        <v>274</v>
      </c>
      <c r="E33" s="51">
        <v>1000</v>
      </c>
      <c r="F33" s="30" t="str">
        <f t="shared" si="0"/>
        <v/>
      </c>
      <c r="G33" s="23">
        <v>43525</v>
      </c>
    </row>
    <row r="34" spans="1:7" ht="16" customHeight="1">
      <c r="A34" s="25" t="s">
        <v>130</v>
      </c>
      <c r="B34" t="s">
        <v>35</v>
      </c>
      <c r="C34" s="24" t="s">
        <v>277</v>
      </c>
      <c r="D34" s="25" t="s">
        <v>274</v>
      </c>
      <c r="E34" s="51">
        <v>1000</v>
      </c>
      <c r="F34" s="30">
        <f t="shared" si="0"/>
        <v>100</v>
      </c>
      <c r="G34" s="23">
        <v>39508</v>
      </c>
    </row>
    <row r="35" spans="1:7" ht="16" customHeight="1">
      <c r="A35" s="25" t="s">
        <v>253</v>
      </c>
      <c r="B35" t="s">
        <v>254</v>
      </c>
      <c r="C35" s="24"/>
      <c r="D35" s="25" t="s">
        <v>273</v>
      </c>
      <c r="E35" s="51">
        <v>1100</v>
      </c>
      <c r="F35" s="30" t="str">
        <f t="shared" si="0"/>
        <v/>
      </c>
      <c r="G35" s="23">
        <v>43191</v>
      </c>
    </row>
    <row r="36" spans="1:7" ht="16" customHeight="1">
      <c r="A36" s="25" t="s">
        <v>255</v>
      </c>
      <c r="B36" t="s">
        <v>27</v>
      </c>
      <c r="C36" s="24"/>
      <c r="D36" s="27" t="s">
        <v>274</v>
      </c>
      <c r="E36" s="51">
        <v>1000</v>
      </c>
      <c r="F36" s="30" t="str">
        <f t="shared" si="0"/>
        <v/>
      </c>
      <c r="G36" s="23">
        <v>43040</v>
      </c>
    </row>
    <row r="37" spans="1:7" ht="16" customHeight="1">
      <c r="A37" s="25" t="s">
        <v>256</v>
      </c>
      <c r="B37" t="s">
        <v>257</v>
      </c>
      <c r="C37" s="24" t="s">
        <v>277</v>
      </c>
      <c r="D37" s="27" t="s">
        <v>272</v>
      </c>
      <c r="E37" s="51">
        <v>950</v>
      </c>
      <c r="F37" s="30">
        <f t="shared" si="0"/>
        <v>95</v>
      </c>
      <c r="G37" s="23">
        <v>40118</v>
      </c>
    </row>
    <row r="38" spans="1:7" ht="16" customHeight="1">
      <c r="A38" s="25" t="s">
        <v>183</v>
      </c>
      <c r="B38" t="s">
        <v>258</v>
      </c>
      <c r="C38" s="24" t="s">
        <v>277</v>
      </c>
      <c r="D38" s="25" t="s">
        <v>272</v>
      </c>
      <c r="E38" s="51">
        <v>950</v>
      </c>
      <c r="F38" s="30">
        <f t="shared" si="0"/>
        <v>95</v>
      </c>
      <c r="G38" s="23">
        <v>40603</v>
      </c>
    </row>
    <row r="39" spans="1:7" ht="16" customHeight="1">
      <c r="A39" s="25" t="s">
        <v>259</v>
      </c>
      <c r="B39" t="s">
        <v>118</v>
      </c>
      <c r="C39" s="24" t="s">
        <v>277</v>
      </c>
      <c r="D39" t="s">
        <v>272</v>
      </c>
      <c r="E39" s="51">
        <v>950</v>
      </c>
      <c r="F39" s="30">
        <f t="shared" si="0"/>
        <v>95</v>
      </c>
      <c r="G39" s="23">
        <v>39508</v>
      </c>
    </row>
    <row r="40" spans="1:7" ht="16" customHeight="1">
      <c r="A40" s="25" t="s">
        <v>260</v>
      </c>
      <c r="B40" t="s">
        <v>151</v>
      </c>
      <c r="C40" s="24"/>
      <c r="D40" t="s">
        <v>273</v>
      </c>
      <c r="E40" s="51">
        <v>1100</v>
      </c>
      <c r="F40" s="30" t="str">
        <f t="shared" si="0"/>
        <v/>
      </c>
      <c r="G40" s="23">
        <v>35551</v>
      </c>
    </row>
    <row r="41" spans="1:7" ht="16" customHeight="1">
      <c r="A41" s="25" t="s">
        <v>261</v>
      </c>
      <c r="B41" t="s">
        <v>262</v>
      </c>
      <c r="C41" s="24"/>
      <c r="D41" s="25" t="s">
        <v>274</v>
      </c>
      <c r="E41" s="51">
        <v>1000</v>
      </c>
      <c r="F41" s="30" t="str">
        <f t="shared" si="0"/>
        <v/>
      </c>
      <c r="G41" s="23">
        <v>43282</v>
      </c>
    </row>
    <row r="42" spans="1:7" ht="16" customHeight="1">
      <c r="A42" s="25" t="s">
        <v>263</v>
      </c>
      <c r="B42" t="s">
        <v>264</v>
      </c>
      <c r="C42" s="24" t="s">
        <v>277</v>
      </c>
      <c r="D42" t="s">
        <v>272</v>
      </c>
      <c r="E42" s="51">
        <v>950</v>
      </c>
      <c r="F42" s="30">
        <f t="shared" si="0"/>
        <v>95</v>
      </c>
      <c r="G42" s="23">
        <v>41913</v>
      </c>
    </row>
    <row r="43" spans="1:7" ht="16" customHeight="1">
      <c r="A43" s="25" t="s">
        <v>139</v>
      </c>
      <c r="B43" t="s">
        <v>265</v>
      </c>
      <c r="C43" s="24" t="s">
        <v>277</v>
      </c>
      <c r="D43" t="s">
        <v>273</v>
      </c>
      <c r="E43" s="51">
        <v>1100</v>
      </c>
      <c r="F43" s="30">
        <f t="shared" si="0"/>
        <v>110</v>
      </c>
      <c r="G43" s="23">
        <v>41456</v>
      </c>
    </row>
    <row r="44" spans="1:7" ht="16" customHeight="1">
      <c r="A44" s="25" t="s">
        <v>266</v>
      </c>
      <c r="B44" t="s">
        <v>267</v>
      </c>
      <c r="C44" s="24" t="s">
        <v>277</v>
      </c>
      <c r="D44" s="25" t="s">
        <v>274</v>
      </c>
      <c r="E44" s="51">
        <v>1000</v>
      </c>
      <c r="F44" s="30">
        <f t="shared" si="0"/>
        <v>100</v>
      </c>
      <c r="G44" s="23">
        <v>43101</v>
      </c>
    </row>
    <row r="45" spans="1:7" ht="16" customHeight="1">
      <c r="A45" s="25" t="s">
        <v>268</v>
      </c>
      <c r="B45" t="s">
        <v>269</v>
      </c>
      <c r="C45" s="24"/>
      <c r="D45" s="25" t="s">
        <v>272</v>
      </c>
      <c r="E45" s="51">
        <v>950</v>
      </c>
      <c r="F45" s="30" t="str">
        <f t="shared" si="0"/>
        <v/>
      </c>
      <c r="G45" s="23">
        <v>37834</v>
      </c>
    </row>
    <row r="46" spans="1:7" ht="16" customHeight="1">
      <c r="A46" s="25" t="s">
        <v>270</v>
      </c>
      <c r="B46" t="s">
        <v>271</v>
      </c>
      <c r="C46" s="24"/>
      <c r="D46" s="25" t="s">
        <v>273</v>
      </c>
      <c r="E46" s="51">
        <v>1100</v>
      </c>
      <c r="F46" s="30" t="str">
        <f t="shared" si="0"/>
        <v/>
      </c>
      <c r="G46" s="23">
        <v>41153</v>
      </c>
    </row>
    <row r="50" spans="5:7" ht="16">
      <c r="E50"/>
      <c r="F50"/>
      <c r="G50" s="8"/>
    </row>
    <row r="51" spans="5:7">
      <c r="E51"/>
      <c r="F51"/>
    </row>
    <row r="52" spans="5:7">
      <c r="E52"/>
      <c r="F52"/>
    </row>
    <row r="53" spans="5:7">
      <c r="E53"/>
      <c r="F53"/>
    </row>
    <row r="54" spans="5:7">
      <c r="E54"/>
      <c r="F54"/>
    </row>
    <row r="55" spans="5:7">
      <c r="E55"/>
      <c r="F55"/>
    </row>
    <row r="56" spans="5:7">
      <c r="E56"/>
      <c r="F56"/>
    </row>
    <row r="57" spans="5:7">
      <c r="E57"/>
      <c r="F57"/>
    </row>
    <row r="58" spans="5:7">
      <c r="E58"/>
      <c r="F58"/>
    </row>
    <row r="59" spans="5:7">
      <c r="E59"/>
      <c r="F59"/>
    </row>
    <row r="60" spans="5:7">
      <c r="E60"/>
      <c r="F60"/>
    </row>
    <row r="61" spans="5:7">
      <c r="E61"/>
      <c r="F61"/>
    </row>
    <row r="62" spans="5:7">
      <c r="E62"/>
      <c r="F62"/>
    </row>
    <row r="63" spans="5:7" ht="16">
      <c r="G63" s="9"/>
    </row>
    <row r="64" spans="5:7" ht="16">
      <c r="G64" s="10"/>
    </row>
    <row r="65" spans="4:14" ht="16">
      <c r="G65" s="9"/>
    </row>
    <row r="66" spans="4:14" ht="16">
      <c r="G66" s="8"/>
    </row>
    <row r="67" spans="4:14" ht="16">
      <c r="G67" s="10"/>
      <c r="N67" s="11"/>
    </row>
    <row r="68" spans="4:14" ht="16">
      <c r="G68" s="8"/>
    </row>
    <row r="69" spans="4:14" ht="16">
      <c r="G69" s="8"/>
    </row>
    <row r="70" spans="4:14">
      <c r="D70" s="11"/>
      <c r="E70" s="12"/>
      <c r="F70" s="12"/>
      <c r="G70" s="11"/>
    </row>
    <row r="71" spans="4:14">
      <c r="D71" s="11"/>
      <c r="E71" s="12"/>
      <c r="F71" s="12"/>
      <c r="G71" s="11"/>
    </row>
    <row r="72" spans="4:14">
      <c r="D72" s="11"/>
      <c r="E72" s="12"/>
      <c r="F72" s="12"/>
      <c r="G72" s="11"/>
    </row>
    <row r="73" spans="4:14">
      <c r="D73" s="11"/>
      <c r="E73" s="12"/>
      <c r="F73" s="12"/>
      <c r="G73" s="11"/>
    </row>
  </sheetData>
  <mergeCells count="2">
    <mergeCell ref="A1:G1"/>
    <mergeCell ref="I7:I9"/>
  </mergeCells>
  <conditionalFormatting sqref="G4:G46">
    <cfRule type="top10" dxfId="0" priority="1" percent="1" rank="20"/>
  </conditionalFormatting>
  <pageMargins left="0.70866141732283472" right="0.70866141732283472" top="0.78740157480314965" bottom="0.78740157480314965" header="0.31496062992125984" footer="0.31496062992125984"/>
  <pageSetup paperSize="9" scale="45" orientation="landscape" r:id="rId1"/>
  <headerFooter>
    <oddHeader>&amp;R&amp;G</oddHeader>
    <oddFooter>&amp;R&amp;KFFC000&amp;P</oddFoot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zoomScaleNormal="100" workbookViewId="0">
      <selection sqref="A1:D1"/>
    </sheetView>
  </sheetViews>
  <sheetFormatPr baseColWidth="10" defaultRowHeight="14.5"/>
  <cols>
    <col min="1" max="1" width="31.1796875" customWidth="1"/>
    <col min="3" max="3" width="11.54296875" customWidth="1"/>
    <col min="4" max="4" width="14" customWidth="1"/>
  </cols>
  <sheetData>
    <row r="1" spans="1:6" ht="37.4" customHeight="1">
      <c r="A1" s="62" t="s">
        <v>299</v>
      </c>
      <c r="B1" s="62"/>
      <c r="C1" s="62"/>
      <c r="D1" s="62"/>
    </row>
    <row r="2" spans="1:6" ht="10.25" customHeight="1">
      <c r="A2" s="7"/>
      <c r="B2" s="7"/>
      <c r="C2" s="3"/>
      <c r="E2" s="1"/>
      <c r="F2" s="1"/>
    </row>
    <row r="3" spans="1:6" ht="30.75" customHeight="1">
      <c r="A3" s="31" t="s">
        <v>281</v>
      </c>
      <c r="B3" s="32" t="s">
        <v>17</v>
      </c>
      <c r="C3" s="32" t="s">
        <v>18</v>
      </c>
      <c r="D3" s="32" t="s">
        <v>287</v>
      </c>
    </row>
    <row r="4" spans="1:6" ht="16" customHeight="1">
      <c r="A4" t="s">
        <v>19</v>
      </c>
      <c r="B4">
        <v>36</v>
      </c>
      <c r="C4" s="14">
        <f>D4-B4</f>
        <v>16</v>
      </c>
      <c r="D4">
        <v>52</v>
      </c>
      <c r="F4" s="70" t="str">
        <f ca="1">_xlfn.FORMULATEXT(C4)</f>
        <v>=D4-B4</v>
      </c>
    </row>
    <row r="5" spans="1:6" ht="16" customHeight="1">
      <c r="A5" t="s">
        <v>203</v>
      </c>
      <c r="B5">
        <v>15</v>
      </c>
      <c r="C5" s="14">
        <f t="shared" ref="C5:C8" si="0">D5-B5</f>
        <v>4</v>
      </c>
      <c r="D5">
        <v>19</v>
      </c>
    </row>
    <row r="6" spans="1:6" ht="16" customHeight="1">
      <c r="A6" t="s">
        <v>284</v>
      </c>
      <c r="B6">
        <v>15</v>
      </c>
      <c r="C6" s="14">
        <f t="shared" si="0"/>
        <v>10</v>
      </c>
      <c r="D6">
        <v>25</v>
      </c>
    </row>
    <row r="7" spans="1:6" ht="16" customHeight="1">
      <c r="A7" t="s">
        <v>285</v>
      </c>
      <c r="B7">
        <v>2</v>
      </c>
      <c r="C7" s="14">
        <f t="shared" si="0"/>
        <v>0</v>
      </c>
      <c r="D7">
        <v>2</v>
      </c>
    </row>
    <row r="8" spans="1:6" ht="16" customHeight="1">
      <c r="A8" t="s">
        <v>286</v>
      </c>
      <c r="B8">
        <v>3</v>
      </c>
      <c r="C8" s="14">
        <f t="shared" si="0"/>
        <v>1</v>
      </c>
      <c r="D8">
        <v>4</v>
      </c>
    </row>
    <row r="9" spans="1:6" ht="16" customHeight="1">
      <c r="A9" s="29" t="s">
        <v>296</v>
      </c>
      <c r="B9" s="17">
        <f>SUM(B4:B8)</f>
        <v>71</v>
      </c>
      <c r="C9" s="17">
        <f>SUM(C4:C8)</f>
        <v>31</v>
      </c>
      <c r="D9" s="17">
        <f>SUM(D4:D8)</f>
        <v>102</v>
      </c>
    </row>
    <row r="10" spans="1:6" ht="16" customHeight="1"/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>&amp;R&amp;10&amp;K000000&amp;P</oddFooter>
  </headerFooter>
  <drawing r:id="rId2"/>
  <legacy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DC6D3-EDA4-4E69-869D-B8A3750176F7}">
  <dimension ref="A1:B41"/>
  <sheetViews>
    <sheetView workbookViewId="0"/>
  </sheetViews>
  <sheetFormatPr baseColWidth="10" defaultRowHeight="14.5"/>
  <cols>
    <col min="1" max="1" width="88" customWidth="1"/>
  </cols>
  <sheetData>
    <row r="1" spans="1:2" ht="21">
      <c r="A1" s="46" t="s">
        <v>300</v>
      </c>
      <c r="B1" s="34"/>
    </row>
    <row r="2" spans="1:2" ht="25.25" customHeight="1">
      <c r="A2" s="47" t="s">
        <v>301</v>
      </c>
      <c r="B2" s="34"/>
    </row>
    <row r="3" spans="1:2" ht="29">
      <c r="A3" s="48" t="s">
        <v>324</v>
      </c>
      <c r="B3" s="34"/>
    </row>
    <row r="4" spans="1:2" ht="25.25" customHeight="1">
      <c r="A4" s="47" t="s">
        <v>302</v>
      </c>
      <c r="B4" s="34"/>
    </row>
    <row r="5" spans="1:2" ht="29">
      <c r="A5" s="48" t="s">
        <v>303</v>
      </c>
      <c r="B5" s="34"/>
    </row>
    <row r="6" spans="1:2" ht="50.5" customHeight="1">
      <c r="A6" s="48" t="s">
        <v>304</v>
      </c>
      <c r="B6" s="34"/>
    </row>
    <row r="7" spans="1:2" ht="32" customHeight="1">
      <c r="A7" s="48" t="s">
        <v>305</v>
      </c>
      <c r="B7" s="34"/>
    </row>
    <row r="8" spans="1:2">
      <c r="A8" s="49" t="s">
        <v>306</v>
      </c>
      <c r="B8" s="35"/>
    </row>
    <row r="9" spans="1:2">
      <c r="A9" s="49" t="s">
        <v>307</v>
      </c>
      <c r="B9" s="35"/>
    </row>
    <row r="10" spans="1:2">
      <c r="A10" s="50"/>
    </row>
    <row r="11" spans="1:2">
      <c r="A11" s="36"/>
    </row>
    <row r="12" spans="1:2">
      <c r="A12" s="36"/>
    </row>
    <row r="13" spans="1:2" ht="21">
      <c r="A13" s="37" t="s">
        <v>321</v>
      </c>
    </row>
    <row r="14" spans="1:2" ht="25.25" customHeight="1">
      <c r="A14" s="38" t="s">
        <v>308</v>
      </c>
    </row>
    <row r="15" spans="1:2" ht="29">
      <c r="A15" s="39" t="s">
        <v>309</v>
      </c>
    </row>
    <row r="16" spans="1:2" ht="25.25" customHeight="1">
      <c r="A16" s="38" t="s">
        <v>310</v>
      </c>
    </row>
    <row r="17" spans="1:1" ht="29">
      <c r="A17" s="39" t="s">
        <v>311</v>
      </c>
    </row>
    <row r="18" spans="1:1" ht="25.25" customHeight="1">
      <c r="A18" s="38" t="s">
        <v>327</v>
      </c>
    </row>
    <row r="19" spans="1:1">
      <c r="A19" s="39" t="s">
        <v>328</v>
      </c>
    </row>
    <row r="20" spans="1:1" ht="25.25" customHeight="1">
      <c r="A20" s="38" t="s">
        <v>326</v>
      </c>
    </row>
    <row r="21" spans="1:1" ht="29">
      <c r="A21" s="39" t="s">
        <v>312</v>
      </c>
    </row>
    <row r="22" spans="1:1" ht="25.25" customHeight="1">
      <c r="A22" s="38" t="s">
        <v>313</v>
      </c>
    </row>
    <row r="23" spans="1:1">
      <c r="A23" s="39" t="s">
        <v>314</v>
      </c>
    </row>
    <row r="24" spans="1:1">
      <c r="A24" s="39" t="s">
        <v>315</v>
      </c>
    </row>
    <row r="25" spans="1:1" ht="25.25" customHeight="1">
      <c r="A25" s="38" t="s">
        <v>331</v>
      </c>
    </row>
    <row r="26" spans="1:1" ht="29">
      <c r="A26" s="39" t="s">
        <v>336</v>
      </c>
    </row>
    <row r="27" spans="1:1">
      <c r="A27" s="40"/>
    </row>
    <row r="28" spans="1:1">
      <c r="A28" s="41"/>
    </row>
    <row r="29" spans="1:1" ht="21">
      <c r="A29" s="52" t="s">
        <v>323</v>
      </c>
    </row>
    <row r="30" spans="1:1" ht="25.25" customHeight="1">
      <c r="A30" s="53" t="s">
        <v>316</v>
      </c>
    </row>
    <row r="31" spans="1:1" ht="29">
      <c r="A31" s="54" t="s">
        <v>332</v>
      </c>
    </row>
    <row r="32" spans="1:1" ht="25.25" customHeight="1">
      <c r="A32" s="53" t="s">
        <v>333</v>
      </c>
    </row>
    <row r="33" spans="1:1">
      <c r="A33" s="54" t="s">
        <v>334</v>
      </c>
    </row>
    <row r="34" spans="1:1" ht="25.25" customHeight="1">
      <c r="A34" s="53" t="s">
        <v>317</v>
      </c>
    </row>
    <row r="35" spans="1:1" ht="31.25" customHeight="1">
      <c r="A35" s="55" t="s">
        <v>318</v>
      </c>
    </row>
    <row r="36" spans="1:1">
      <c r="A36" s="54"/>
    </row>
    <row r="37" spans="1:1">
      <c r="A37" s="41"/>
    </row>
    <row r="38" spans="1:1" ht="21">
      <c r="A38" s="45" t="s">
        <v>322</v>
      </c>
    </row>
    <row r="39" spans="1:1" ht="25.25" customHeight="1">
      <c r="A39" s="43" t="s">
        <v>319</v>
      </c>
    </row>
    <row r="40" spans="1:1">
      <c r="A40" s="42" t="s">
        <v>320</v>
      </c>
    </row>
    <row r="41" spans="1:1">
      <c r="A41" s="44"/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76CA83ED047C44A51DD650CED24ACE" ma:contentTypeVersion="14" ma:contentTypeDescription="Ein neues Dokument erstellen." ma:contentTypeScope="" ma:versionID="90d19b59b7dbb73bea454a9f948528de">
  <xsd:schema xmlns:xsd="http://www.w3.org/2001/XMLSchema" xmlns:xs="http://www.w3.org/2001/XMLSchema" xmlns:p="http://schemas.microsoft.com/office/2006/metadata/properties" xmlns:ns2="e337c33a-4dbd-49f7-8486-25d32bfe55cb" xmlns:ns3="6cbda368-0838-49ca-9399-3975e6dee022" targetNamespace="http://schemas.microsoft.com/office/2006/metadata/properties" ma:root="true" ma:fieldsID="4bc57a0e855f56415d6895413fef8d6b" ns2:_="" ns3:_="">
    <xsd:import namespace="e337c33a-4dbd-49f7-8486-25d32bfe55cb"/>
    <xsd:import namespace="6cbda368-0838-49ca-9399-3975e6dee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7c33a-4dbd-49f7-8486-25d32bfe55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feb01f8-e923-45a1-aeb4-2d22cab5de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bda368-0838-49ca-9399-3975e6dee0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e2e5747-c66e-4c84-bc31-a05c6437ed06}" ma:internalName="TaxCatchAll" ma:showField="CatchAllData" ma:web="6cbda368-0838-49ca-9399-3975e6dee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cbda368-0838-49ca-9399-3975e6dee022" xsi:nil="true"/>
    <lcf76f155ced4ddcb4097134ff3c332f xmlns="e337c33a-4dbd-49f7-8486-25d32bfe55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6D7FD-7A20-4A9C-8617-4F29274433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C76067-90F7-4F04-A0A2-E67E7AA14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7c33a-4dbd-49f7-8486-25d32bfe55cb"/>
    <ds:schemaRef ds:uri="6cbda368-0838-49ca-9399-3975e6dee0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4F61E2-BB2C-4AF3-9593-250A8C36C644}">
  <ds:schemaRefs>
    <ds:schemaRef ds:uri="http://purl.org/dc/elements/1.1/"/>
    <ds:schemaRef ds:uri="http://schemas.microsoft.com/office/2006/documentManagement/types"/>
    <ds:schemaRef ds:uri="http://purl.org/dc/terms/"/>
    <ds:schemaRef ds:uri="e337c33a-4dbd-49f7-8486-25d32bfe55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cbda368-0838-49ca-9399-3975e6dee022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a8f2b-28e4-44c4-ac01-7357a3a2b9e7}" enabled="1" method="Standard" siteId="{5daf41bd-338c-4311-b1b0-e1299889c34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Pflegekosten je Tag</vt:lpstr>
      <vt:lpstr>Domus-Gäste</vt:lpstr>
      <vt:lpstr>Alterswohnungen</vt:lpstr>
      <vt:lpstr>Wohngemeinden</vt:lpstr>
      <vt:lpstr>Aufgaben</vt:lpstr>
      <vt:lpstr>'Domus-Gäste'!Drucktitel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Lippuner Jürg BZBS</cp:lastModifiedBy>
  <cp:lastPrinted>2021-01-11T16:34:26Z</cp:lastPrinted>
  <dcterms:created xsi:type="dcterms:W3CDTF">2020-09-17T08:17:51Z</dcterms:created>
  <dcterms:modified xsi:type="dcterms:W3CDTF">2024-12-11T16:24:46Z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0x0101004B76CA83ED047C44A51DD650CED24ACE</vt:lpwstr>
  </property>
  <property fmtid="{D5CDD505-2E9C-101B-9397-08002B2CF9AE}" pid="3" name="MediaServiceImageTags">
    <vt:lpwstr/>
  </property>
  <property fmtid="{D5CDD505-2E9C-101B-9397-08002B2CF9AE}" pid="4" name="MSIP_Label_806a8f2b-28e4-44c4-ac01-7357a3a2b9e7_Enabled">
    <vt:lpwstr>true</vt:lpwstr>
  </property>
  <property fmtid="{D5CDD505-2E9C-101B-9397-08002B2CF9AE}" pid="5" name="MSIP_Label_806a8f2b-28e4-44c4-ac01-7357a3a2b9e7_SetDate">
    <vt:lpwstr>2024-12-11T16:07:54Z</vt:lpwstr>
  </property>
  <property fmtid="{D5CDD505-2E9C-101B-9397-08002B2CF9AE}" pid="6" name="MSIP_Label_806a8f2b-28e4-44c4-ac01-7357a3a2b9e7_Method">
    <vt:lpwstr>Standard</vt:lpwstr>
  </property>
  <property fmtid="{D5CDD505-2E9C-101B-9397-08002B2CF9AE}" pid="7" name="MSIP_Label_806a8f2b-28e4-44c4-ac01-7357a3a2b9e7_Name">
    <vt:lpwstr>intern</vt:lpwstr>
  </property>
  <property fmtid="{D5CDD505-2E9C-101B-9397-08002B2CF9AE}" pid="8" name="MSIP_Label_806a8f2b-28e4-44c4-ac01-7357a3a2b9e7_SiteId">
    <vt:lpwstr>5daf41bd-338c-4311-b1b0-e1299889c34b</vt:lpwstr>
  </property>
  <property fmtid="{D5CDD505-2E9C-101B-9397-08002B2CF9AE}" pid="9" name="MSIP_Label_806a8f2b-28e4-44c4-ac01-7357a3a2b9e7_ActionId">
    <vt:lpwstr>3b94346b-1691-42e7-89ca-736331a007ae</vt:lpwstr>
  </property>
  <property fmtid="{D5CDD505-2E9C-101B-9397-08002B2CF9AE}" pid="10" name="MSIP_Label_806a8f2b-28e4-44c4-ac01-7357a3a2b9e7_ContentBits">
    <vt:lpwstr>0</vt:lpwstr>
  </property>
</Properties>
</file>