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\\cl06.ch\MIT\LippunerJ\Downloads\"/>
    </mc:Choice>
  </mc:AlternateContent>
  <xr:revisionPtr revIDLastSave="0" documentId="13_ncr:1_{E020AA7E-0E4B-4C96-8EB3-EC01C563D4DB}" xr6:coauthVersionLast="36" xr6:coauthVersionMax="47" xr10:uidLastSave="{00000000-0000-0000-0000-000000000000}"/>
  <bookViews>
    <workbookView xWindow="-108" yWindow="-108" windowWidth="38616" windowHeight="21216" xr2:uid="{00000000-000D-0000-FFFF-FFFF00000000}"/>
  </bookViews>
  <sheets>
    <sheet name="Artikel" sheetId="3" r:id="rId1"/>
    <sheet name="Artikel 2" sheetId="29" r:id="rId2"/>
    <sheet name="Garage" sheetId="24" r:id="rId3"/>
    <sheet name="Garage 2" sheetId="30" r:id="rId4"/>
    <sheet name="Garage 3" sheetId="31" r:id="rId5"/>
    <sheet name="Rangierung" sheetId="9" r:id="rId6"/>
    <sheet name="Rangierung 2" sheetId="32" r:id="rId7"/>
  </sheets>
  <definedNames>
    <definedName name="_xlnm._FilterDatabase" localSheetId="0" hidden="1">Artikel!$A$10:$G$110</definedName>
    <definedName name="_xlnm._FilterDatabase" localSheetId="1" hidden="1">'Artikel 2'!$A$10:$G$110</definedName>
    <definedName name="_xlnm._FilterDatabase" localSheetId="2" hidden="1">Garage!$A$6:$J$35</definedName>
    <definedName name="_xlnm._FilterDatabase" localSheetId="3" hidden="1">'Garage 2'!$A$6:$J$35</definedName>
    <definedName name="_xlnm._FilterDatabase" localSheetId="4" hidden="1">'Garage 3'!$A$6:$J$35</definedName>
    <definedName name="_xlnm._FilterDatabase" localSheetId="5" hidden="1">Rangierung!$A$6:$F$42</definedName>
    <definedName name="_xlnm._FilterDatabase" localSheetId="6" hidden="1">'Rangierung 2'!$A$6:$F$42</definedName>
  </definedNames>
  <calcPr calcId="191029"/>
  <fileRecoveryPr autoRecover="0"/>
</workbook>
</file>

<file path=xl/calcChain.xml><?xml version="1.0" encoding="utf-8"?>
<calcChain xmlns="http://schemas.openxmlformats.org/spreadsheetml/2006/main">
  <c r="H4" i="32" l="1"/>
  <c r="H3" i="32"/>
  <c r="P4" i="30"/>
  <c r="P3" i="30"/>
  <c r="O4" i="24"/>
  <c r="O3" i="24"/>
  <c r="P4" i="24" l="1"/>
  <c r="Q4" i="30"/>
  <c r="Q3" i="30"/>
  <c r="J4" i="24"/>
  <c r="P3" i="24"/>
  <c r="J3" i="9"/>
  <c r="J4" i="32"/>
  <c r="J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M3" i="31"/>
  <c r="M4" i="31"/>
  <c r="K4" i="31"/>
  <c r="K3" i="31"/>
  <c r="M4" i="30"/>
  <c r="M3" i="30"/>
  <c r="K4" i="30"/>
  <c r="K3" i="30"/>
  <c r="M4" i="24"/>
  <c r="M3" i="24"/>
  <c r="M4" i="29"/>
  <c r="M3" i="29"/>
  <c r="K6" i="29"/>
  <c r="M4" i="3"/>
  <c r="K4" i="3" s="1"/>
  <c r="M3" i="3"/>
  <c r="J4" i="30" l="1"/>
  <c r="J3" i="30"/>
  <c r="J3" i="24"/>
  <c r="K4" i="29"/>
  <c r="J3" i="31"/>
  <c r="J4" i="31"/>
  <c r="K3" i="29"/>
  <c r="F8" i="9" l="1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7" i="9"/>
  <c r="H3" i="9"/>
  <c r="K4" i="24"/>
  <c r="K3" i="24"/>
  <c r="K6" i="3"/>
  <c r="K3" i="3"/>
</calcChain>
</file>

<file path=xl/sharedStrings.xml><?xml version="1.0" encoding="utf-8"?>
<sst xmlns="http://schemas.openxmlformats.org/spreadsheetml/2006/main" count="674" uniqueCount="174">
  <si>
    <t>Rayon</t>
  </si>
  <si>
    <t>Preis</t>
  </si>
  <si>
    <t>Budget</t>
  </si>
  <si>
    <t>Name</t>
  </si>
  <si>
    <t>Vorname</t>
  </si>
  <si>
    <t>Alter</t>
  </si>
  <si>
    <t>Hans</t>
  </si>
  <si>
    <t>Vollenweider</t>
  </si>
  <si>
    <t>Michael</t>
  </si>
  <si>
    <t>Nr</t>
  </si>
  <si>
    <t>Marke</t>
  </si>
  <si>
    <t>Bezeichnung</t>
  </si>
  <si>
    <t>Typ</t>
  </si>
  <si>
    <t>Zulassung</t>
  </si>
  <si>
    <t>km</t>
  </si>
  <si>
    <t>kW</t>
  </si>
  <si>
    <t>Farbe</t>
  </si>
  <si>
    <t>Saab</t>
  </si>
  <si>
    <t>Kombi</t>
  </si>
  <si>
    <t>schwarz</t>
  </si>
  <si>
    <t>blau</t>
  </si>
  <si>
    <t>grün</t>
  </si>
  <si>
    <t>Mercedes</t>
  </si>
  <si>
    <t>rot</t>
  </si>
  <si>
    <t>silber</t>
  </si>
  <si>
    <t>Cabrio</t>
  </si>
  <si>
    <t>VW</t>
  </si>
  <si>
    <t>Van</t>
  </si>
  <si>
    <t>Opel</t>
  </si>
  <si>
    <t>Audi</t>
  </si>
  <si>
    <t>Coupé</t>
  </si>
  <si>
    <t>Volvo</t>
  </si>
  <si>
    <t>weiss</t>
  </si>
  <si>
    <t>Ford</t>
  </si>
  <si>
    <t>Peugeot</t>
  </si>
  <si>
    <t>grau</t>
  </si>
  <si>
    <t>Pfister</t>
  </si>
  <si>
    <t>Geschlecht</t>
  </si>
  <si>
    <t>Punkte</t>
  </si>
  <si>
    <t>Rang</t>
  </si>
  <si>
    <t>Bär</t>
  </si>
  <si>
    <t>Rose</t>
  </si>
  <si>
    <t>f</t>
  </si>
  <si>
    <t>Blancard</t>
  </si>
  <si>
    <t>Julie</t>
  </si>
  <si>
    <t>Boppel</t>
  </si>
  <si>
    <t>Markus</t>
  </si>
  <si>
    <t>m</t>
  </si>
  <si>
    <t>Bozievic</t>
  </si>
  <si>
    <t>Eva</t>
  </si>
  <si>
    <t>Bühler</t>
  </si>
  <si>
    <t>Deflorin</t>
  </si>
  <si>
    <t>Julia</t>
  </si>
  <si>
    <t>Frei</t>
  </si>
  <si>
    <t>Rita</t>
  </si>
  <si>
    <t>Gabathuler</t>
  </si>
  <si>
    <t>Jonathan</t>
  </si>
  <si>
    <t>Gloor</t>
  </si>
  <si>
    <t>Fritz</t>
  </si>
  <si>
    <t>Goldinger</t>
  </si>
  <si>
    <t>Hanspeter</t>
  </si>
  <si>
    <t>Gunderlin</t>
  </si>
  <si>
    <t>Mirko</t>
  </si>
  <si>
    <t>Gutmacher</t>
  </si>
  <si>
    <t>Philipp</t>
  </si>
  <si>
    <t>Kägi</t>
  </si>
  <si>
    <t>Anita</t>
  </si>
  <si>
    <t>Kaufmann</t>
  </si>
  <si>
    <t>Kuczynski</t>
  </si>
  <si>
    <t>Josef</t>
  </si>
  <si>
    <t>Leuthold</t>
  </si>
  <si>
    <t>Roland</t>
  </si>
  <si>
    <t>Limacher</t>
  </si>
  <si>
    <t>Martin</t>
  </si>
  <si>
    <t>Lüchinger</t>
  </si>
  <si>
    <t>Jessica</t>
  </si>
  <si>
    <t>Lüscher</t>
  </si>
  <si>
    <t>Dominik</t>
  </si>
  <si>
    <t>Luthiger</t>
  </si>
  <si>
    <t>Severin</t>
  </si>
  <si>
    <t>Mayer</t>
  </si>
  <si>
    <t>Simone</t>
  </si>
  <si>
    <t>Oberhaensli</t>
  </si>
  <si>
    <t>Silvia</t>
  </si>
  <si>
    <t>Daniela</t>
  </si>
  <si>
    <t>Seidlinger</t>
  </si>
  <si>
    <t>Brigitte</t>
  </si>
  <si>
    <t>Senn</t>
  </si>
  <si>
    <t>Raimond</t>
  </si>
  <si>
    <t>Subanek</t>
  </si>
  <si>
    <t>Josua</t>
  </si>
  <si>
    <t>Vetter</t>
  </si>
  <si>
    <t>Vogel</t>
  </si>
  <si>
    <t>Kurt</t>
  </si>
  <si>
    <t>Wersch</t>
  </si>
  <si>
    <t>Fredy</t>
  </si>
  <si>
    <t>Widmer</t>
  </si>
  <si>
    <t>Urs</t>
  </si>
  <si>
    <t>Winistörfer</t>
  </si>
  <si>
    <t>Boris</t>
  </si>
  <si>
    <t>Wolf</t>
  </si>
  <si>
    <t>Jack</t>
  </si>
  <si>
    <t>Ziegler</t>
  </si>
  <si>
    <t>Jean</t>
  </si>
  <si>
    <t>Zobrist</t>
  </si>
  <si>
    <t>Adrian</t>
  </si>
  <si>
    <t>Zubler</t>
  </si>
  <si>
    <t>Max</t>
  </si>
  <si>
    <t>cm3</t>
  </si>
  <si>
    <t>Kostenstelle</t>
  </si>
  <si>
    <t>ArtikelNr</t>
  </si>
  <si>
    <t>ArtikelGruppe</t>
  </si>
  <si>
    <t>E 320 4 M</t>
  </si>
  <si>
    <t>900 S 2.3</t>
  </si>
  <si>
    <t>9-5 2.3 T</t>
  </si>
  <si>
    <t>9-5 2.0 t</t>
  </si>
  <si>
    <t>Omega 2.2i 16V</t>
  </si>
  <si>
    <t>9-5 3.0 Tid</t>
  </si>
  <si>
    <t>9-5 2.3 R</t>
  </si>
  <si>
    <t>9-5 3.0 V6</t>
  </si>
  <si>
    <t>Limousine</t>
  </si>
  <si>
    <t>Subaru</t>
  </si>
  <si>
    <t>Impreza 2.0 WRX</t>
  </si>
  <si>
    <t>9-7X AWD</t>
  </si>
  <si>
    <t>Gelände</t>
  </si>
  <si>
    <t>9-7 X</t>
  </si>
  <si>
    <t>Sharan 1.9 TDI</t>
  </si>
  <si>
    <t>ML 320 CDI 4M</t>
  </si>
  <si>
    <t>Outback 2.0 AWD</t>
  </si>
  <si>
    <t>S40 1.6 16V</t>
  </si>
  <si>
    <t>A6 Avant 4.2</t>
  </si>
  <si>
    <t>Legacy 2.0R AWD</t>
  </si>
  <si>
    <t>407 Coupé 2.2</t>
  </si>
  <si>
    <t>TT Cpé 2.0</t>
  </si>
  <si>
    <t>9-3 1.9 Tid</t>
  </si>
  <si>
    <t>XC60 2.4 D</t>
  </si>
  <si>
    <t>Golf 2.0 TSI R 4M</t>
  </si>
  <si>
    <t>S80 2.0 T5</t>
  </si>
  <si>
    <t>Astra 1.6i</t>
  </si>
  <si>
    <t>C 250CDI</t>
  </si>
  <si>
    <t>C-Max 1.6 Ti</t>
  </si>
  <si>
    <t>T5 2.0 TDI CR</t>
  </si>
  <si>
    <t>E 250 CDI 4M</t>
  </si>
  <si>
    <t>Astra 1.4i Turbo</t>
  </si>
  <si>
    <t>Aufgaben</t>
  </si>
  <si>
    <t>Wie viele Limousinen wurden erfasst?</t>
  </si>
  <si>
    <t>Wie gross ist der Durchschnittspreis der Limousinen?</t>
  </si>
  <si>
    <t>Wie viele Saab-Kombis wurden erfasst?</t>
  </si>
  <si>
    <t xml:space="preserve">Wie viele Wagen im Kilometerbereich zwischen 20'000 und 90'000 sind verfügbar?
</t>
  </si>
  <si>
    <t>Und wie hoch ist ihr Durchschnittsalter?</t>
  </si>
  <si>
    <t>Wie viele Frauen haben teilgenommen?</t>
  </si>
  <si>
    <t>Menge</t>
  </si>
  <si>
    <t>Und wie gross ist deren mittlere Leistung (in kW)?</t>
  </si>
  <si>
    <t>Beachten Sie den Unterschied Ihrer beiden Berechnungen.</t>
  </si>
  <si>
    <t>Setzen Sie einen Filter, dass nur Artikel der Gruppe 100 anzeigt werden.</t>
  </si>
  <si>
    <r>
      <t xml:space="preserve">Setzen Sie einen Filter, dass nur Artikel der </t>
    </r>
    <r>
      <rPr>
        <b/>
        <sz val="10"/>
        <rFont val="Calibri"/>
        <family val="2"/>
        <scheme val="minor"/>
      </rPr>
      <t xml:space="preserve">Kostenstellen 801 und 802 </t>
    </r>
    <r>
      <rPr>
        <sz val="10"/>
        <rFont val="Calibri"/>
        <family val="2"/>
        <scheme val="minor"/>
      </rPr>
      <t>und einem Preis</t>
    </r>
  </si>
  <si>
    <r>
      <rPr>
        <b/>
        <sz val="10"/>
        <rFont val="Calibri"/>
        <family val="2"/>
        <scheme val="minor"/>
      </rPr>
      <t xml:space="preserve">zwischen CHF 1.40 und CHF 1.60 </t>
    </r>
    <r>
      <rPr>
        <sz val="10"/>
        <rFont val="Calibri"/>
        <family val="2"/>
        <scheme val="minor"/>
      </rPr>
      <t>anzeigt werden:</t>
    </r>
  </si>
  <si>
    <t>Suchkriterien</t>
  </si>
  <si>
    <t>4–6</t>
  </si>
  <si>
    <t>1–3</t>
  </si>
  <si>
    <t>7–8</t>
  </si>
  <si>
    <t>9–10</t>
  </si>
  <si>
    <t>11–12</t>
  </si>
  <si>
    <t>&gt;=20000</t>
  </si>
  <si>
    <t>&lt;=90000</t>
  </si>
  <si>
    <t>Wie hoch ist das Durchschnittsalter der Männer?</t>
  </si>
  <si>
    <t>14–15</t>
  </si>
  <si>
    <t>Berechnen Sie den Duchschnittspreis mit der Funktion =TEILERGEBNIS(1;F11:F110).</t>
  </si>
  <si>
    <t>Berechnen Sie die Gesamtmenge der Artikel (Spalte Menge) mit der Funktion =SUMME().</t>
  </si>
  <si>
    <t>Berechnen Sie die Gesamtmenge der Artikel mit der Funktion =TEILERGEBNIS().</t>
  </si>
  <si>
    <t>Berechnen Sie den Durchschnittspreis mit der Funktion =MITTELWERT(F11:F110).</t>
  </si>
  <si>
    <t>Formel</t>
  </si>
  <si>
    <t>überprüfen</t>
  </si>
  <si>
    <r>
      <t xml:space="preserve">Wie gross ist der Durchschnittspreis der </t>
    </r>
    <r>
      <rPr>
        <b/>
        <sz val="10"/>
        <rFont val="Calibri"/>
        <family val="2"/>
        <scheme val="minor"/>
      </rPr>
      <t>Saab-Kombi?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</si>
</sst>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15" x14ac:knownFonts="1">
    <font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indexed="9"/>
      <name val="Helv"/>
    </font>
    <font>
      <b/>
      <sz val="16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7" fillId="4" borderId="0">
      <alignment vertical="center"/>
    </xf>
    <xf numFmtId="0" fontId="5" fillId="4" borderId="4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0" borderId="3" xfId="0" applyFont="1" applyBorder="1" applyAlignment="1">
      <alignment vertical="top" wrapText="1"/>
    </xf>
    <xf numFmtId="0" fontId="1" fillId="0" borderId="3" xfId="0" applyFont="1" applyBorder="1"/>
    <xf numFmtId="0" fontId="4" fillId="0" borderId="0" xfId="0" applyFont="1" applyAlignment="1"/>
    <xf numFmtId="0" fontId="4" fillId="3" borderId="0" xfId="0" applyFont="1" applyFill="1" applyAlignment="1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/>
    <xf numFmtId="0" fontId="7" fillId="4" borderId="0" xfId="1">
      <alignment vertical="center"/>
    </xf>
    <xf numFmtId="0" fontId="5" fillId="4" borderId="4" xfId="2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ont="1" applyFill="1" applyAlignment="1"/>
    <xf numFmtId="0" fontId="0" fillId="3" borderId="0" xfId="0" applyFill="1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8" fillId="4" borderId="0" xfId="1" applyFont="1">
      <alignment vertical="center"/>
    </xf>
    <xf numFmtId="0" fontId="9" fillId="4" borderId="0" xfId="1" applyFont="1">
      <alignment vertical="center"/>
    </xf>
    <xf numFmtId="0" fontId="1" fillId="0" borderId="0" xfId="0" applyFont="1" applyAlignment="1"/>
    <xf numFmtId="0" fontId="1" fillId="3" borderId="0" xfId="0" applyFont="1" applyFill="1" applyAlignment="1"/>
    <xf numFmtId="0" fontId="5" fillId="4" borderId="4" xfId="2" applyFont="1"/>
    <xf numFmtId="0" fontId="1" fillId="0" borderId="3" xfId="0" applyFont="1" applyBorder="1" applyAlignment="1"/>
    <xf numFmtId="4" fontId="1" fillId="0" borderId="3" xfId="0" applyNumberFormat="1" applyFont="1" applyBorder="1" applyAlignment="1"/>
    <xf numFmtId="0" fontId="10" fillId="0" borderId="0" xfId="0" applyFont="1" applyAlignment="1"/>
    <xf numFmtId="43" fontId="10" fillId="0" borderId="0" xfId="3" applyFont="1" applyAlignment="1"/>
    <xf numFmtId="43" fontId="1" fillId="2" borderId="1" xfId="3" applyFont="1" applyFill="1" applyBorder="1" applyAlignment="1"/>
    <xf numFmtId="0" fontId="11" fillId="3" borderId="0" xfId="0" applyFont="1" applyFill="1" applyAlignment="1">
      <alignment horizontal="left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4" fontId="10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2" fontId="0" fillId="2" borderId="1" xfId="0" applyNumberFormat="1" applyFill="1" applyBorder="1"/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4" fillId="3" borderId="0" xfId="0" applyFont="1" applyFill="1" applyAlignment="1"/>
    <xf numFmtId="43" fontId="0" fillId="0" borderId="2" xfId="3" applyFont="1" applyBorder="1" applyAlignment="1">
      <alignment vertical="center"/>
    </xf>
  </cellXfs>
  <cellStyles count="4">
    <cellStyle name="Komma" xfId="3" builtinId="3"/>
    <cellStyle name="Kopfzeile" xfId="2" xr:uid="{00000000-0005-0000-0000-000001000000}"/>
    <cellStyle name="Standard" xfId="0" builtinId="0" customBuiltin="1"/>
    <cellStyle name="Überschrift" xfId="1" builtinId="15" customBuiltin="1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92E691C-0F5F-403E-8A63-FC7AC5B5EA2D}"/>
            </a:ext>
          </a:extLst>
        </xdr:cNvPr>
        <xdr:cNvSpPr/>
      </xdr:nvSpPr>
      <xdr:spPr bwMode="auto">
        <a:xfrm>
          <a:off x="8084820" y="0"/>
          <a:ext cx="5318760" cy="1325880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72000" bIns="72000" rtlCol="0" anchor="ctr" upright="1"/>
        <a:lstStyle/>
        <a:p>
          <a:pPr algn="l"/>
          <a:r>
            <a:rPr lang="de-CH" sz="1200" b="1">
              <a:solidFill>
                <a:schemeClr val="bg1"/>
              </a:solidFill>
              <a:latin typeface="Segoe Script" panose="030B0504020000000003" pitchFamily="66" charset="0"/>
            </a:rPr>
            <a:t>Tipp</a:t>
          </a:r>
        </a:p>
        <a:p>
          <a:pPr algn="l"/>
          <a:r>
            <a:rPr lang="de-CH" sz="1200">
              <a:solidFill>
                <a:schemeClr val="bg1"/>
              </a:solidFill>
              <a:latin typeface="Segoe Script" panose="030B0504020000000003" pitchFamily="66" charset="0"/>
            </a:rPr>
            <a:t>Zuerst die Funktion TEILERGEBNIS </a:t>
          </a:r>
          <a:r>
            <a:rPr lang="de-CH" sz="1200" baseline="0">
              <a:solidFill>
                <a:schemeClr val="bg1"/>
              </a:solidFill>
              <a:latin typeface="Segoe Script" panose="030B0504020000000003" pitchFamily="66" charset="0"/>
            </a:rPr>
            <a:t>einsetzen und danach den Filter auf Limousinen setzen.</a:t>
          </a:r>
          <a:endParaRPr lang="de-CH" sz="1200">
            <a:solidFill>
              <a:schemeClr val="bg1"/>
            </a:solidFill>
            <a:latin typeface="Segoe Script" panose="030B0504020000000003" pitchFamily="66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21</xdr:col>
      <xdr:colOff>416719</xdr:colOff>
      <xdr:row>5</xdr:row>
      <xdr:rowOff>180181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8C6443A7-3DA6-4ADD-A585-2F024A568C1B}"/>
            </a:ext>
          </a:extLst>
        </xdr:cNvPr>
        <xdr:cNvSpPr/>
      </xdr:nvSpPr>
      <xdr:spPr bwMode="auto">
        <a:xfrm>
          <a:off x="6941344" y="0"/>
          <a:ext cx="4591844" cy="1295400"/>
        </a:xfrm>
        <a:prstGeom prst="rect">
          <a:avLst/>
        </a:prstGeom>
        <a:solidFill>
          <a:srgbClr val="C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72000" tIns="72000" rIns="72000" bIns="72000" rtlCol="0" anchor="ctr" upright="1"/>
        <a:lstStyle/>
        <a:p>
          <a:pPr algn="l"/>
          <a:r>
            <a:rPr lang="de-CH" sz="1200" b="1">
              <a:solidFill>
                <a:schemeClr val="bg1"/>
              </a:solidFill>
              <a:latin typeface="Segoe Script" panose="030B0504020000000003" pitchFamily="66" charset="0"/>
            </a:rPr>
            <a:t>Tipp</a:t>
          </a:r>
        </a:p>
        <a:p>
          <a:pPr algn="l"/>
          <a:r>
            <a:rPr lang="de-CH" sz="1200">
              <a:solidFill>
                <a:schemeClr val="bg1"/>
              </a:solidFill>
              <a:latin typeface="Segoe Script" panose="030B0504020000000003" pitchFamily="66" charset="0"/>
            </a:rPr>
            <a:t>Zuerst die Funktion TEILERGEBNIS </a:t>
          </a:r>
          <a:r>
            <a:rPr lang="de-CH" sz="1200" baseline="0">
              <a:solidFill>
                <a:schemeClr val="bg1"/>
              </a:solidFill>
              <a:latin typeface="Segoe Script" panose="030B0504020000000003" pitchFamily="66" charset="0"/>
            </a:rPr>
            <a:t>einsetzen und danach den Filter auf Limousinen setzen.</a:t>
          </a:r>
          <a:endParaRPr lang="de-CH" sz="1200">
            <a:solidFill>
              <a:schemeClr val="bg1"/>
            </a:solidFill>
            <a:latin typeface="Segoe Script" panose="030B0504020000000003" pitchFamily="66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0"/>
  <sheetViews>
    <sheetView tabSelected="1" zoomScale="110" zoomScaleNormal="110" workbookViewId="0"/>
  </sheetViews>
  <sheetFormatPr baseColWidth="10" defaultColWidth="7.6640625" defaultRowHeight="13.8" x14ac:dyDescent="0.3"/>
  <cols>
    <col min="1" max="1" width="14.109375" style="25" customWidth="1"/>
    <col min="2" max="2" width="7.6640625" style="25"/>
    <col min="3" max="3" width="15.44140625" style="25" customWidth="1"/>
    <col min="4" max="4" width="9.88671875" style="25" customWidth="1"/>
    <col min="5" max="5" width="8.33203125" style="25" customWidth="1"/>
    <col min="6" max="6" width="7.6640625" style="25"/>
    <col min="7" max="7" width="9.109375" style="25" customWidth="1"/>
    <col min="8" max="8" width="12.5546875" style="25" customWidth="1"/>
    <col min="9" max="9" width="10.21875" style="25" customWidth="1"/>
    <col min="10" max="10" width="7.6640625" style="25"/>
    <col min="11" max="11" width="10.33203125" style="25" customWidth="1"/>
    <col min="12" max="12" width="7.6640625" style="25"/>
    <col min="13" max="13" width="6" style="25" hidden="1" customWidth="1"/>
    <col min="14" max="14" width="3" style="25" customWidth="1"/>
    <col min="15" max="15" width="54.44140625" style="25" customWidth="1"/>
    <col min="16" max="16384" width="7.6640625" style="25"/>
  </cols>
  <sheetData>
    <row r="1" spans="1:13" ht="21" x14ac:dyDescent="0.3">
      <c r="A1" s="23" t="s">
        <v>144</v>
      </c>
      <c r="B1" s="24"/>
      <c r="C1" s="23" t="s">
        <v>159</v>
      </c>
      <c r="D1" s="24"/>
      <c r="E1" s="24"/>
      <c r="F1" s="24"/>
      <c r="G1" s="24"/>
      <c r="H1" s="24"/>
      <c r="I1" s="24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13" x14ac:dyDescent="0.3">
      <c r="A3" s="26">
        <v>1</v>
      </c>
      <c r="B3" s="18" t="s">
        <v>170</v>
      </c>
      <c r="C3" s="26"/>
      <c r="D3" s="26"/>
      <c r="E3" s="26"/>
      <c r="F3" s="26"/>
      <c r="G3" s="26"/>
      <c r="H3" s="26"/>
      <c r="I3" s="32"/>
      <c r="K3" s="25" t="str">
        <f>IF(I3="","",IF(I3=M3,"richtig","stimmt nicht"))</f>
        <v/>
      </c>
      <c r="M3" s="31">
        <f>AVERAGE(F11:F110)</f>
        <v>2.6890000000000009</v>
      </c>
    </row>
    <row r="4" spans="1:13" x14ac:dyDescent="0.3">
      <c r="A4" s="26">
        <v>2</v>
      </c>
      <c r="B4" s="18" t="s">
        <v>167</v>
      </c>
      <c r="C4" s="26"/>
      <c r="D4" s="26"/>
      <c r="E4" s="26"/>
      <c r="F4" s="26"/>
      <c r="G4" s="26"/>
      <c r="H4" s="26"/>
      <c r="I4" s="32"/>
      <c r="K4" s="25" t="str">
        <f>IF(I4="","",IF(I4=M4,"richtig","stimmt nicht"))</f>
        <v/>
      </c>
      <c r="M4" s="31">
        <f>SUBTOTAL(1,F11:F110)</f>
        <v>2.6890000000000009</v>
      </c>
    </row>
    <row r="5" spans="1:13" x14ac:dyDescent="0.3">
      <c r="A5" s="26">
        <v>3</v>
      </c>
      <c r="B5" s="18" t="s">
        <v>154</v>
      </c>
      <c r="C5" s="26"/>
      <c r="D5" s="26"/>
      <c r="E5" s="26"/>
      <c r="F5" s="26"/>
      <c r="G5" s="26"/>
      <c r="H5" s="26"/>
      <c r="I5" s="26"/>
      <c r="M5" s="30"/>
    </row>
    <row r="6" spans="1:13" x14ac:dyDescent="0.3">
      <c r="A6" s="26"/>
      <c r="B6" s="33" t="s">
        <v>153</v>
      </c>
      <c r="C6" s="26"/>
      <c r="D6" s="26"/>
      <c r="E6" s="26"/>
      <c r="F6" s="26"/>
      <c r="G6" s="26"/>
      <c r="H6" s="26"/>
      <c r="I6" s="26"/>
      <c r="K6" s="25" t="str">
        <f>IF(I6="","",IF(I6=M6,"richtig","stimmt nicht"))</f>
        <v/>
      </c>
      <c r="M6" s="30"/>
    </row>
    <row r="7" spans="1:13" x14ac:dyDescent="0.3">
      <c r="A7" s="26"/>
      <c r="B7" s="26"/>
      <c r="C7" s="26"/>
      <c r="D7" s="26"/>
      <c r="E7" s="26"/>
      <c r="F7" s="26"/>
      <c r="G7" s="26"/>
      <c r="H7" s="26"/>
      <c r="I7" s="26"/>
      <c r="M7" s="13"/>
    </row>
    <row r="10" spans="1:13" ht="14.4" x14ac:dyDescent="0.3">
      <c r="A10" s="27" t="s">
        <v>109</v>
      </c>
      <c r="B10" s="27" t="s">
        <v>0</v>
      </c>
      <c r="C10" s="27" t="s">
        <v>111</v>
      </c>
      <c r="D10" s="27" t="s">
        <v>110</v>
      </c>
      <c r="E10" s="27" t="s">
        <v>151</v>
      </c>
      <c r="F10" s="27" t="s">
        <v>1</v>
      </c>
      <c r="G10" s="27" t="s">
        <v>2</v>
      </c>
    </row>
    <row r="11" spans="1:13" x14ac:dyDescent="0.3">
      <c r="A11" s="28">
        <v>701</v>
      </c>
      <c r="B11" s="28">
        <v>2</v>
      </c>
      <c r="C11" s="28">
        <v>102</v>
      </c>
      <c r="D11" s="28">
        <v>1023</v>
      </c>
      <c r="E11" s="28">
        <v>100</v>
      </c>
      <c r="F11" s="29">
        <v>2.4</v>
      </c>
      <c r="G11" s="28">
        <v>200</v>
      </c>
    </row>
    <row r="12" spans="1:13" x14ac:dyDescent="0.3">
      <c r="A12" s="28">
        <v>700</v>
      </c>
      <c r="B12" s="28">
        <v>2</v>
      </c>
      <c r="C12" s="28">
        <v>100</v>
      </c>
      <c r="D12" s="28">
        <v>1003</v>
      </c>
      <c r="E12" s="28">
        <v>100</v>
      </c>
      <c r="F12" s="29">
        <v>2.8</v>
      </c>
      <c r="G12" s="28">
        <v>300</v>
      </c>
    </row>
    <row r="13" spans="1:13" x14ac:dyDescent="0.3">
      <c r="A13" s="28">
        <v>700</v>
      </c>
      <c r="B13" s="28">
        <v>3</v>
      </c>
      <c r="C13" s="28">
        <v>101</v>
      </c>
      <c r="D13" s="28">
        <v>1013</v>
      </c>
      <c r="E13" s="28">
        <v>200</v>
      </c>
      <c r="F13" s="29">
        <v>2.2999999999999998</v>
      </c>
      <c r="G13" s="28">
        <v>500</v>
      </c>
    </row>
    <row r="14" spans="1:13" x14ac:dyDescent="0.3">
      <c r="A14" s="28">
        <v>702</v>
      </c>
      <c r="B14" s="28">
        <v>2</v>
      </c>
      <c r="C14" s="28">
        <v>103</v>
      </c>
      <c r="D14" s="28">
        <v>1053</v>
      </c>
      <c r="E14" s="28">
        <v>300</v>
      </c>
      <c r="F14" s="29">
        <v>1.9</v>
      </c>
      <c r="G14" s="28">
        <v>500</v>
      </c>
    </row>
    <row r="15" spans="1:13" x14ac:dyDescent="0.3">
      <c r="A15" s="28">
        <v>801</v>
      </c>
      <c r="B15" s="28">
        <v>5</v>
      </c>
      <c r="C15" s="28">
        <v>100</v>
      </c>
      <c r="D15" s="28">
        <v>1501</v>
      </c>
      <c r="E15" s="28">
        <v>400</v>
      </c>
      <c r="F15" s="29">
        <v>1.6</v>
      </c>
      <c r="G15" s="28">
        <v>500</v>
      </c>
    </row>
    <row r="16" spans="1:13" x14ac:dyDescent="0.3">
      <c r="A16" s="28">
        <v>802</v>
      </c>
      <c r="B16" s="28">
        <v>1</v>
      </c>
      <c r="C16" s="28">
        <v>103</v>
      </c>
      <c r="D16" s="28">
        <v>1041</v>
      </c>
      <c r="E16" s="28">
        <v>400</v>
      </c>
      <c r="F16" s="29">
        <v>1.4</v>
      </c>
      <c r="G16" s="28">
        <v>500</v>
      </c>
    </row>
    <row r="17" spans="1:7" x14ac:dyDescent="0.3">
      <c r="A17" s="28">
        <v>802</v>
      </c>
      <c r="B17" s="28">
        <v>1</v>
      </c>
      <c r="C17" s="28">
        <v>103</v>
      </c>
      <c r="D17" s="28">
        <v>1042</v>
      </c>
      <c r="E17" s="28">
        <v>300</v>
      </c>
      <c r="F17" s="29">
        <v>1.2</v>
      </c>
      <c r="G17" s="28">
        <v>500</v>
      </c>
    </row>
    <row r="18" spans="1:7" x14ac:dyDescent="0.3">
      <c r="A18" s="28">
        <v>802</v>
      </c>
      <c r="B18" s="28">
        <v>1</v>
      </c>
      <c r="C18" s="28">
        <v>103</v>
      </c>
      <c r="D18" s="28">
        <v>1043</v>
      </c>
      <c r="E18" s="28">
        <v>200</v>
      </c>
      <c r="F18" s="29">
        <v>1.3</v>
      </c>
      <c r="G18" s="28">
        <v>500</v>
      </c>
    </row>
    <row r="19" spans="1:7" x14ac:dyDescent="0.3">
      <c r="A19" s="28">
        <v>804</v>
      </c>
      <c r="B19" s="28">
        <v>4</v>
      </c>
      <c r="C19" s="28">
        <v>101</v>
      </c>
      <c r="D19" s="28">
        <v>1100</v>
      </c>
      <c r="E19" s="28">
        <v>100</v>
      </c>
      <c r="F19" s="29">
        <v>2</v>
      </c>
      <c r="G19" s="28">
        <v>500</v>
      </c>
    </row>
    <row r="20" spans="1:7" x14ac:dyDescent="0.3">
      <c r="A20" s="28">
        <v>900</v>
      </c>
      <c r="B20" s="28">
        <v>1</v>
      </c>
      <c r="C20" s="28">
        <v>104</v>
      </c>
      <c r="D20" s="28">
        <v>1061</v>
      </c>
      <c r="E20" s="28">
        <v>100</v>
      </c>
      <c r="F20" s="29">
        <v>2.5</v>
      </c>
      <c r="G20" s="28">
        <v>500</v>
      </c>
    </row>
    <row r="21" spans="1:7" x14ac:dyDescent="0.3">
      <c r="A21" s="28">
        <v>900</v>
      </c>
      <c r="B21" s="28">
        <v>1</v>
      </c>
      <c r="C21" s="28">
        <v>104</v>
      </c>
      <c r="D21" s="28">
        <v>1062</v>
      </c>
      <c r="E21" s="28">
        <v>300</v>
      </c>
      <c r="F21" s="29">
        <v>1.9</v>
      </c>
      <c r="G21" s="28">
        <v>500</v>
      </c>
    </row>
    <row r="22" spans="1:7" x14ac:dyDescent="0.3">
      <c r="A22" s="28">
        <v>901</v>
      </c>
      <c r="B22" s="28">
        <v>1</v>
      </c>
      <c r="C22" s="28">
        <v>100</v>
      </c>
      <c r="D22" s="28">
        <v>1013</v>
      </c>
      <c r="E22" s="28">
        <v>100</v>
      </c>
      <c r="F22" s="29">
        <v>2.2999999999999998</v>
      </c>
      <c r="G22" s="28">
        <v>500</v>
      </c>
    </row>
    <row r="23" spans="1:7" x14ac:dyDescent="0.3">
      <c r="A23" s="28">
        <v>901</v>
      </c>
      <c r="B23" s="28">
        <v>1</v>
      </c>
      <c r="C23" s="28">
        <v>100</v>
      </c>
      <c r="D23" s="28">
        <v>1014</v>
      </c>
      <c r="E23" s="28">
        <v>200</v>
      </c>
      <c r="F23" s="29">
        <v>1.8</v>
      </c>
      <c r="G23" s="28">
        <v>500</v>
      </c>
    </row>
    <row r="24" spans="1:7" x14ac:dyDescent="0.3">
      <c r="A24" s="28">
        <v>901</v>
      </c>
      <c r="B24" s="28">
        <v>5</v>
      </c>
      <c r="C24" s="28">
        <v>102</v>
      </c>
      <c r="D24" s="28">
        <v>1521</v>
      </c>
      <c r="E24" s="28">
        <v>200</v>
      </c>
      <c r="F24" s="29">
        <v>1.7</v>
      </c>
      <c r="G24" s="28">
        <v>500</v>
      </c>
    </row>
    <row r="25" spans="1:7" x14ac:dyDescent="0.3">
      <c r="A25" s="28">
        <v>901</v>
      </c>
      <c r="B25" s="28">
        <v>5</v>
      </c>
      <c r="C25" s="28">
        <v>102</v>
      </c>
      <c r="D25" s="28">
        <v>1522</v>
      </c>
      <c r="E25" s="28">
        <v>100</v>
      </c>
      <c r="F25" s="29">
        <v>1.8</v>
      </c>
      <c r="G25" s="28">
        <v>500</v>
      </c>
    </row>
    <row r="26" spans="1:7" x14ac:dyDescent="0.3">
      <c r="A26" s="28">
        <v>901</v>
      </c>
      <c r="B26" s="28">
        <v>5</v>
      </c>
      <c r="C26" s="28">
        <v>102</v>
      </c>
      <c r="D26" s="28">
        <v>1523</v>
      </c>
      <c r="E26" s="28">
        <v>300</v>
      </c>
      <c r="F26" s="29">
        <v>1.9</v>
      </c>
      <c r="G26" s="28">
        <v>500</v>
      </c>
    </row>
    <row r="27" spans="1:7" x14ac:dyDescent="0.3">
      <c r="A27" s="28">
        <v>901</v>
      </c>
      <c r="B27" s="28">
        <v>5</v>
      </c>
      <c r="C27" s="28">
        <v>102</v>
      </c>
      <c r="D27" s="28">
        <v>1524</v>
      </c>
      <c r="E27" s="28">
        <v>400</v>
      </c>
      <c r="F27" s="29">
        <v>1.7</v>
      </c>
      <c r="G27" s="28">
        <v>500</v>
      </c>
    </row>
    <row r="28" spans="1:7" x14ac:dyDescent="0.3">
      <c r="A28" s="28">
        <v>901</v>
      </c>
      <c r="B28" s="28">
        <v>5</v>
      </c>
      <c r="C28" s="28">
        <v>102</v>
      </c>
      <c r="D28" s="28">
        <v>1527</v>
      </c>
      <c r="E28" s="28">
        <v>300</v>
      </c>
      <c r="F28" s="29">
        <v>2.2999999999999998</v>
      </c>
      <c r="G28" s="28">
        <v>500</v>
      </c>
    </row>
    <row r="29" spans="1:7" x14ac:dyDescent="0.3">
      <c r="A29" s="28">
        <v>901</v>
      </c>
      <c r="B29" s="28">
        <v>5</v>
      </c>
      <c r="C29" s="28">
        <v>102</v>
      </c>
      <c r="D29" s="28">
        <v>1528</v>
      </c>
      <c r="E29" s="28">
        <v>200</v>
      </c>
      <c r="F29" s="29">
        <v>2.1</v>
      </c>
      <c r="G29" s="28">
        <v>500</v>
      </c>
    </row>
    <row r="30" spans="1:7" x14ac:dyDescent="0.3">
      <c r="A30" s="28">
        <v>702</v>
      </c>
      <c r="B30" s="28">
        <v>1</v>
      </c>
      <c r="C30" s="28">
        <v>103</v>
      </c>
      <c r="D30" s="28">
        <v>1041</v>
      </c>
      <c r="E30" s="28">
        <v>600</v>
      </c>
      <c r="F30" s="29">
        <v>1.4</v>
      </c>
      <c r="G30" s="28">
        <v>800</v>
      </c>
    </row>
    <row r="31" spans="1:7" x14ac:dyDescent="0.3">
      <c r="A31" s="28">
        <v>702</v>
      </c>
      <c r="B31" s="28">
        <v>1</v>
      </c>
      <c r="C31" s="28">
        <v>102</v>
      </c>
      <c r="D31" s="28">
        <v>1021</v>
      </c>
      <c r="E31" s="28">
        <v>400</v>
      </c>
      <c r="F31" s="29">
        <v>2.2999999999999998</v>
      </c>
      <c r="G31" s="28">
        <v>900</v>
      </c>
    </row>
    <row r="32" spans="1:7" x14ac:dyDescent="0.3">
      <c r="A32" s="28">
        <v>700</v>
      </c>
      <c r="B32" s="28">
        <v>3</v>
      </c>
      <c r="C32" s="28">
        <v>101</v>
      </c>
      <c r="D32" s="28">
        <v>1014</v>
      </c>
      <c r="E32" s="28">
        <v>500</v>
      </c>
      <c r="F32" s="29">
        <v>1.8</v>
      </c>
      <c r="G32" s="28">
        <v>1000</v>
      </c>
    </row>
    <row r="33" spans="1:7" x14ac:dyDescent="0.3">
      <c r="A33" s="28">
        <v>701</v>
      </c>
      <c r="B33" s="28">
        <v>2</v>
      </c>
      <c r="C33" s="28">
        <v>102</v>
      </c>
      <c r="D33" s="28">
        <v>1022</v>
      </c>
      <c r="E33" s="28">
        <v>200</v>
      </c>
      <c r="F33" s="29">
        <v>2.5</v>
      </c>
      <c r="G33" s="28">
        <v>1000</v>
      </c>
    </row>
    <row r="34" spans="1:7" x14ac:dyDescent="0.3">
      <c r="A34" s="28">
        <v>701</v>
      </c>
      <c r="B34" s="28">
        <v>3</v>
      </c>
      <c r="C34" s="28">
        <v>102</v>
      </c>
      <c r="D34" s="28">
        <v>1033</v>
      </c>
      <c r="E34" s="28">
        <v>400</v>
      </c>
      <c r="F34" s="29">
        <v>3.3</v>
      </c>
      <c r="G34" s="28">
        <v>1000</v>
      </c>
    </row>
    <row r="35" spans="1:7" x14ac:dyDescent="0.3">
      <c r="A35" s="28">
        <v>801</v>
      </c>
      <c r="B35" s="28">
        <v>5</v>
      </c>
      <c r="C35" s="28">
        <v>100</v>
      </c>
      <c r="D35" s="28">
        <v>1500</v>
      </c>
      <c r="E35" s="28">
        <v>500</v>
      </c>
      <c r="F35" s="29">
        <v>1.5</v>
      </c>
      <c r="G35" s="28">
        <v>1000</v>
      </c>
    </row>
    <row r="36" spans="1:7" x14ac:dyDescent="0.3">
      <c r="A36" s="28">
        <v>801</v>
      </c>
      <c r="B36" s="28">
        <v>5</v>
      </c>
      <c r="C36" s="28">
        <v>100</v>
      </c>
      <c r="D36" s="28">
        <v>1502</v>
      </c>
      <c r="E36" s="28">
        <v>700</v>
      </c>
      <c r="F36" s="29">
        <v>1.5</v>
      </c>
      <c r="G36" s="28">
        <v>1000</v>
      </c>
    </row>
    <row r="37" spans="1:7" x14ac:dyDescent="0.3">
      <c r="A37" s="28">
        <v>801</v>
      </c>
      <c r="B37" s="28">
        <v>4</v>
      </c>
      <c r="C37" s="28">
        <v>101</v>
      </c>
      <c r="D37" s="28">
        <v>1100</v>
      </c>
      <c r="E37" s="28">
        <v>600</v>
      </c>
      <c r="F37" s="29">
        <v>2</v>
      </c>
      <c r="G37" s="28">
        <v>1000</v>
      </c>
    </row>
    <row r="38" spans="1:7" x14ac:dyDescent="0.3">
      <c r="A38" s="28">
        <v>801</v>
      </c>
      <c r="B38" s="28">
        <v>4</v>
      </c>
      <c r="C38" s="28">
        <v>101</v>
      </c>
      <c r="D38" s="28">
        <v>1101</v>
      </c>
      <c r="E38" s="28">
        <v>500</v>
      </c>
      <c r="F38" s="29">
        <v>2.1</v>
      </c>
      <c r="G38" s="28">
        <v>1000</v>
      </c>
    </row>
    <row r="39" spans="1:7" x14ac:dyDescent="0.3">
      <c r="A39" s="28">
        <v>900</v>
      </c>
      <c r="B39" s="28">
        <v>2</v>
      </c>
      <c r="C39" s="28">
        <v>102</v>
      </c>
      <c r="D39" s="28">
        <v>1023</v>
      </c>
      <c r="E39" s="28">
        <v>300</v>
      </c>
      <c r="F39" s="29">
        <v>2.4</v>
      </c>
      <c r="G39" s="28">
        <v>1000</v>
      </c>
    </row>
    <row r="40" spans="1:7" x14ac:dyDescent="0.3">
      <c r="A40" s="28">
        <v>900</v>
      </c>
      <c r="B40" s="28">
        <v>1</v>
      </c>
      <c r="C40" s="28">
        <v>104</v>
      </c>
      <c r="D40" s="28">
        <v>1063</v>
      </c>
      <c r="E40" s="28">
        <v>600</v>
      </c>
      <c r="F40" s="29">
        <v>1.8</v>
      </c>
      <c r="G40" s="28">
        <v>1000</v>
      </c>
    </row>
    <row r="41" spans="1:7" x14ac:dyDescent="0.3">
      <c r="A41" s="28">
        <v>901</v>
      </c>
      <c r="B41" s="28">
        <v>1</v>
      </c>
      <c r="C41" s="28">
        <v>100</v>
      </c>
      <c r="D41" s="28">
        <v>1015</v>
      </c>
      <c r="E41" s="28">
        <v>300</v>
      </c>
      <c r="F41" s="29">
        <v>3.2</v>
      </c>
      <c r="G41" s="28">
        <v>1000</v>
      </c>
    </row>
    <row r="42" spans="1:7" x14ac:dyDescent="0.3">
      <c r="A42" s="28">
        <v>901</v>
      </c>
      <c r="B42" s="28">
        <v>5</v>
      </c>
      <c r="C42" s="28">
        <v>102</v>
      </c>
      <c r="D42" s="28">
        <v>1525</v>
      </c>
      <c r="E42" s="28">
        <v>600</v>
      </c>
      <c r="F42" s="29">
        <v>1.9</v>
      </c>
      <c r="G42" s="28">
        <v>1000</v>
      </c>
    </row>
    <row r="43" spans="1:7" x14ac:dyDescent="0.3">
      <c r="A43" s="28">
        <v>901</v>
      </c>
      <c r="B43" s="28">
        <v>5</v>
      </c>
      <c r="C43" s="28">
        <v>102</v>
      </c>
      <c r="D43" s="28">
        <v>1526</v>
      </c>
      <c r="E43" s="28">
        <v>500</v>
      </c>
      <c r="F43" s="29">
        <v>2</v>
      </c>
      <c r="G43" s="28">
        <v>1000</v>
      </c>
    </row>
    <row r="44" spans="1:7" x14ac:dyDescent="0.3">
      <c r="A44" s="28">
        <v>902</v>
      </c>
      <c r="B44" s="28">
        <v>4</v>
      </c>
      <c r="C44" s="28">
        <v>101</v>
      </c>
      <c r="D44" s="28">
        <v>1100</v>
      </c>
      <c r="E44" s="28">
        <v>500</v>
      </c>
      <c r="F44" s="29">
        <v>2</v>
      </c>
      <c r="G44" s="28">
        <v>1000</v>
      </c>
    </row>
    <row r="45" spans="1:7" x14ac:dyDescent="0.3">
      <c r="A45" s="28">
        <v>902</v>
      </c>
      <c r="B45" s="28">
        <v>5</v>
      </c>
      <c r="C45" s="28">
        <v>102</v>
      </c>
      <c r="D45" s="28">
        <v>1521</v>
      </c>
      <c r="E45" s="28">
        <v>700</v>
      </c>
      <c r="F45" s="29">
        <v>1.7</v>
      </c>
      <c r="G45" s="28">
        <v>1000</v>
      </c>
    </row>
    <row r="46" spans="1:7" x14ac:dyDescent="0.3">
      <c r="A46" s="28">
        <v>702</v>
      </c>
      <c r="B46" s="28">
        <v>1</v>
      </c>
      <c r="C46" s="28">
        <v>103</v>
      </c>
      <c r="D46" s="28">
        <v>1043</v>
      </c>
      <c r="E46" s="28">
        <v>1000</v>
      </c>
      <c r="F46" s="29">
        <v>1.3</v>
      </c>
      <c r="G46" s="28">
        <v>1300</v>
      </c>
    </row>
    <row r="47" spans="1:7" x14ac:dyDescent="0.3">
      <c r="A47" s="28">
        <v>700</v>
      </c>
      <c r="B47" s="28">
        <v>1</v>
      </c>
      <c r="C47" s="28">
        <v>100</v>
      </c>
      <c r="D47" s="28">
        <v>1002</v>
      </c>
      <c r="E47" s="28">
        <v>500</v>
      </c>
      <c r="F47" s="29">
        <v>2.4</v>
      </c>
      <c r="G47" s="28">
        <v>1400</v>
      </c>
    </row>
    <row r="48" spans="1:7" x14ac:dyDescent="0.3">
      <c r="A48" s="28">
        <v>700</v>
      </c>
      <c r="B48" s="28">
        <v>1</v>
      </c>
      <c r="C48" s="28">
        <v>100</v>
      </c>
      <c r="D48" s="28">
        <v>1004</v>
      </c>
      <c r="E48" s="28">
        <v>700</v>
      </c>
      <c r="F48" s="29">
        <v>2</v>
      </c>
      <c r="G48" s="28">
        <v>1400</v>
      </c>
    </row>
    <row r="49" spans="1:7" x14ac:dyDescent="0.3">
      <c r="A49" s="28">
        <v>701</v>
      </c>
      <c r="B49" s="28">
        <v>1</v>
      </c>
      <c r="C49" s="28">
        <v>100</v>
      </c>
      <c r="D49" s="28">
        <v>1004</v>
      </c>
      <c r="E49" s="28">
        <v>700</v>
      </c>
      <c r="F49" s="29">
        <v>2</v>
      </c>
      <c r="G49" s="28">
        <v>1400</v>
      </c>
    </row>
    <row r="50" spans="1:7" x14ac:dyDescent="0.3">
      <c r="A50" s="28">
        <v>701</v>
      </c>
      <c r="B50" s="28">
        <v>3</v>
      </c>
      <c r="C50" s="28">
        <v>102</v>
      </c>
      <c r="D50" s="28">
        <v>1035</v>
      </c>
      <c r="E50" s="28">
        <v>500</v>
      </c>
      <c r="F50" s="29">
        <v>3.5</v>
      </c>
      <c r="G50" s="28">
        <v>1500</v>
      </c>
    </row>
    <row r="51" spans="1:7" x14ac:dyDescent="0.3">
      <c r="A51" s="28">
        <v>702</v>
      </c>
      <c r="B51" s="28">
        <v>1</v>
      </c>
      <c r="C51" s="28">
        <v>103</v>
      </c>
      <c r="D51" s="28">
        <v>1042</v>
      </c>
      <c r="E51" s="28">
        <v>1200</v>
      </c>
      <c r="F51" s="29">
        <v>1.2</v>
      </c>
      <c r="G51" s="28">
        <v>1500</v>
      </c>
    </row>
    <row r="52" spans="1:7" x14ac:dyDescent="0.3">
      <c r="A52" s="28">
        <v>802</v>
      </c>
      <c r="B52" s="28">
        <v>5</v>
      </c>
      <c r="C52" s="28">
        <v>102</v>
      </c>
      <c r="D52" s="28">
        <v>1522</v>
      </c>
      <c r="E52" s="28">
        <v>1000</v>
      </c>
      <c r="F52" s="29">
        <v>1.8</v>
      </c>
      <c r="G52" s="28">
        <v>1500</v>
      </c>
    </row>
    <row r="53" spans="1:7" x14ac:dyDescent="0.3">
      <c r="A53" s="28">
        <v>802</v>
      </c>
      <c r="B53" s="28">
        <v>5</v>
      </c>
      <c r="C53" s="28">
        <v>102</v>
      </c>
      <c r="D53" s="28">
        <v>1524</v>
      </c>
      <c r="E53" s="28">
        <v>900</v>
      </c>
      <c r="F53" s="29">
        <v>1.7</v>
      </c>
      <c r="G53" s="28">
        <v>1500</v>
      </c>
    </row>
    <row r="54" spans="1:7" x14ac:dyDescent="0.3">
      <c r="A54" s="28">
        <v>802</v>
      </c>
      <c r="B54" s="28">
        <v>5</v>
      </c>
      <c r="C54" s="28">
        <v>102</v>
      </c>
      <c r="D54" s="28">
        <v>1525</v>
      </c>
      <c r="E54" s="28">
        <v>700</v>
      </c>
      <c r="F54" s="29">
        <v>1.9</v>
      </c>
      <c r="G54" s="28">
        <v>1500</v>
      </c>
    </row>
    <row r="55" spans="1:7" x14ac:dyDescent="0.3">
      <c r="A55" s="28">
        <v>900</v>
      </c>
      <c r="B55" s="28">
        <v>1</v>
      </c>
      <c r="C55" s="28">
        <v>104</v>
      </c>
      <c r="D55" s="28">
        <v>1064</v>
      </c>
      <c r="E55" s="28">
        <v>800</v>
      </c>
      <c r="F55" s="29">
        <v>2.2999999999999998</v>
      </c>
      <c r="G55" s="28">
        <v>1500</v>
      </c>
    </row>
    <row r="56" spans="1:7" x14ac:dyDescent="0.3">
      <c r="A56" s="28">
        <v>901</v>
      </c>
      <c r="B56" s="28">
        <v>1</v>
      </c>
      <c r="C56" s="28">
        <v>100</v>
      </c>
      <c r="D56" s="28">
        <v>1016</v>
      </c>
      <c r="E56" s="28">
        <v>500</v>
      </c>
      <c r="F56" s="29">
        <v>3.3</v>
      </c>
      <c r="G56" s="28">
        <v>1500</v>
      </c>
    </row>
    <row r="57" spans="1:7" x14ac:dyDescent="0.3">
      <c r="A57" s="28">
        <v>902</v>
      </c>
      <c r="B57" s="28">
        <v>1</v>
      </c>
      <c r="C57" s="28">
        <v>100</v>
      </c>
      <c r="D57" s="28">
        <v>1013</v>
      </c>
      <c r="E57" s="28">
        <v>800</v>
      </c>
      <c r="F57" s="29">
        <v>2.2999999999999998</v>
      </c>
      <c r="G57" s="28">
        <v>1500</v>
      </c>
    </row>
    <row r="58" spans="1:7" x14ac:dyDescent="0.3">
      <c r="A58" s="28">
        <v>902</v>
      </c>
      <c r="B58" s="28">
        <v>1</v>
      </c>
      <c r="C58" s="28">
        <v>100</v>
      </c>
      <c r="D58" s="28">
        <v>1014</v>
      </c>
      <c r="E58" s="28">
        <v>900</v>
      </c>
      <c r="F58" s="29">
        <v>1.8</v>
      </c>
      <c r="G58" s="28">
        <v>1500</v>
      </c>
    </row>
    <row r="59" spans="1:7" x14ac:dyDescent="0.3">
      <c r="A59" s="28">
        <v>902</v>
      </c>
      <c r="B59" s="28">
        <v>2</v>
      </c>
      <c r="C59" s="28">
        <v>102</v>
      </c>
      <c r="D59" s="28">
        <v>1022</v>
      </c>
      <c r="E59" s="28">
        <v>700</v>
      </c>
      <c r="F59" s="29">
        <v>2.5</v>
      </c>
      <c r="G59" s="28">
        <v>1500</v>
      </c>
    </row>
    <row r="60" spans="1:7" x14ac:dyDescent="0.3">
      <c r="A60" s="28">
        <v>902</v>
      </c>
      <c r="B60" s="28">
        <v>2</v>
      </c>
      <c r="C60" s="28">
        <v>102</v>
      </c>
      <c r="D60" s="28">
        <v>1023</v>
      </c>
      <c r="E60" s="28">
        <v>800</v>
      </c>
      <c r="F60" s="29">
        <v>2.4</v>
      </c>
      <c r="G60" s="28">
        <v>1500</v>
      </c>
    </row>
    <row r="61" spans="1:7" x14ac:dyDescent="0.3">
      <c r="A61" s="28">
        <v>902</v>
      </c>
      <c r="B61" s="28">
        <v>5</v>
      </c>
      <c r="C61" s="28">
        <v>102</v>
      </c>
      <c r="D61" s="28">
        <v>1522</v>
      </c>
      <c r="E61" s="28">
        <v>800</v>
      </c>
      <c r="F61" s="29">
        <v>1.8</v>
      </c>
      <c r="G61" s="28">
        <v>1500</v>
      </c>
    </row>
    <row r="62" spans="1:7" x14ac:dyDescent="0.3">
      <c r="A62" s="28">
        <v>701</v>
      </c>
      <c r="B62" s="28">
        <v>2</v>
      </c>
      <c r="C62" s="28">
        <v>102</v>
      </c>
      <c r="D62" s="28">
        <v>1024</v>
      </c>
      <c r="E62" s="28">
        <v>600</v>
      </c>
      <c r="F62" s="29">
        <v>3</v>
      </c>
      <c r="G62" s="28">
        <v>1600</v>
      </c>
    </row>
    <row r="63" spans="1:7" x14ac:dyDescent="0.3">
      <c r="A63" s="28">
        <v>702</v>
      </c>
      <c r="B63" s="28">
        <v>2</v>
      </c>
      <c r="C63" s="28">
        <v>101</v>
      </c>
      <c r="D63" s="28">
        <v>1054</v>
      </c>
      <c r="E63" s="28">
        <v>700</v>
      </c>
      <c r="F63" s="29">
        <v>2.4</v>
      </c>
      <c r="G63" s="28">
        <v>1600</v>
      </c>
    </row>
    <row r="64" spans="1:7" x14ac:dyDescent="0.3">
      <c r="A64" s="28">
        <v>702</v>
      </c>
      <c r="B64" s="28">
        <v>2</v>
      </c>
      <c r="C64" s="28">
        <v>101</v>
      </c>
      <c r="D64" s="28">
        <v>1055</v>
      </c>
      <c r="E64" s="28">
        <v>700</v>
      </c>
      <c r="F64" s="29">
        <v>2.4</v>
      </c>
      <c r="G64" s="28">
        <v>1600</v>
      </c>
    </row>
    <row r="65" spans="1:7" x14ac:dyDescent="0.3">
      <c r="A65" s="28">
        <v>702</v>
      </c>
      <c r="B65" s="28">
        <v>2</v>
      </c>
      <c r="C65" s="28">
        <v>103</v>
      </c>
      <c r="D65" s="28">
        <v>1052</v>
      </c>
      <c r="E65" s="28">
        <v>1000</v>
      </c>
      <c r="F65" s="29">
        <v>1.8</v>
      </c>
      <c r="G65" s="28">
        <v>1800</v>
      </c>
    </row>
    <row r="66" spans="1:7" x14ac:dyDescent="0.3">
      <c r="A66" s="28">
        <v>700</v>
      </c>
      <c r="B66" s="28">
        <v>3</v>
      </c>
      <c r="C66" s="28">
        <v>101</v>
      </c>
      <c r="D66" s="28">
        <v>1016</v>
      </c>
      <c r="E66" s="28">
        <v>600</v>
      </c>
      <c r="F66" s="29">
        <v>3.3</v>
      </c>
      <c r="G66" s="28">
        <v>2000</v>
      </c>
    </row>
    <row r="67" spans="1:7" x14ac:dyDescent="0.3">
      <c r="A67" s="28">
        <v>702</v>
      </c>
      <c r="B67" s="28">
        <v>2</v>
      </c>
      <c r="C67" s="28">
        <v>103</v>
      </c>
      <c r="D67" s="28">
        <v>1050</v>
      </c>
      <c r="E67" s="28">
        <v>1300</v>
      </c>
      <c r="F67" s="29">
        <v>1.5</v>
      </c>
      <c r="G67" s="28">
        <v>2000</v>
      </c>
    </row>
    <row r="68" spans="1:7" x14ac:dyDescent="0.3">
      <c r="A68" s="28">
        <v>702</v>
      </c>
      <c r="B68" s="28">
        <v>2</v>
      </c>
      <c r="C68" s="28">
        <v>103</v>
      </c>
      <c r="D68" s="28">
        <v>1051</v>
      </c>
      <c r="E68" s="28">
        <v>1000</v>
      </c>
      <c r="F68" s="29">
        <v>2</v>
      </c>
      <c r="G68" s="28">
        <v>2000</v>
      </c>
    </row>
    <row r="69" spans="1:7" x14ac:dyDescent="0.3">
      <c r="A69" s="28">
        <v>801</v>
      </c>
      <c r="B69" s="28">
        <v>7</v>
      </c>
      <c r="C69" s="28">
        <v>100</v>
      </c>
      <c r="D69" s="28">
        <v>1705</v>
      </c>
      <c r="E69" s="28">
        <v>600</v>
      </c>
      <c r="F69" s="29">
        <v>3.9</v>
      </c>
      <c r="G69" s="28">
        <v>2000</v>
      </c>
    </row>
    <row r="70" spans="1:7" x14ac:dyDescent="0.3">
      <c r="A70" s="28">
        <v>801</v>
      </c>
      <c r="B70" s="28">
        <v>7</v>
      </c>
      <c r="C70" s="28">
        <v>100</v>
      </c>
      <c r="D70" s="28">
        <v>1706</v>
      </c>
      <c r="E70" s="28">
        <v>700</v>
      </c>
      <c r="F70" s="29">
        <v>3.5</v>
      </c>
      <c r="G70" s="28">
        <v>2000</v>
      </c>
    </row>
    <row r="71" spans="1:7" x14ac:dyDescent="0.3">
      <c r="A71" s="28">
        <v>801</v>
      </c>
      <c r="B71" s="28">
        <v>4</v>
      </c>
      <c r="C71" s="28">
        <v>101</v>
      </c>
      <c r="D71" s="28">
        <v>1102</v>
      </c>
      <c r="E71" s="28">
        <v>600</v>
      </c>
      <c r="F71" s="29">
        <v>4</v>
      </c>
      <c r="G71" s="28">
        <v>2000</v>
      </c>
    </row>
    <row r="72" spans="1:7" x14ac:dyDescent="0.3">
      <c r="A72" s="28">
        <v>801</v>
      </c>
      <c r="B72" s="28">
        <v>4</v>
      </c>
      <c r="C72" s="28">
        <v>101</v>
      </c>
      <c r="D72" s="28">
        <v>1103</v>
      </c>
      <c r="E72" s="28">
        <v>600</v>
      </c>
      <c r="F72" s="29">
        <v>3.8</v>
      </c>
      <c r="G72" s="28">
        <v>2000</v>
      </c>
    </row>
    <row r="73" spans="1:7" x14ac:dyDescent="0.3">
      <c r="A73" s="28">
        <v>802</v>
      </c>
      <c r="B73" s="28">
        <v>5</v>
      </c>
      <c r="C73" s="28">
        <v>102</v>
      </c>
      <c r="D73" s="28">
        <v>1523</v>
      </c>
      <c r="E73" s="28">
        <v>1100</v>
      </c>
      <c r="F73" s="29">
        <v>1.9</v>
      </c>
      <c r="G73" s="28">
        <v>2000</v>
      </c>
    </row>
    <row r="74" spans="1:7" x14ac:dyDescent="0.3">
      <c r="A74" s="28">
        <v>900</v>
      </c>
      <c r="B74" s="28">
        <v>2</v>
      </c>
      <c r="C74" s="28">
        <v>102</v>
      </c>
      <c r="D74" s="28">
        <v>1022</v>
      </c>
      <c r="E74" s="28">
        <v>900</v>
      </c>
      <c r="F74" s="29">
        <v>2.5</v>
      </c>
      <c r="G74" s="28">
        <v>2000</v>
      </c>
    </row>
    <row r="75" spans="1:7" x14ac:dyDescent="0.3">
      <c r="A75" s="28">
        <v>902</v>
      </c>
      <c r="B75" s="28">
        <v>7</v>
      </c>
      <c r="C75" s="28">
        <v>100</v>
      </c>
      <c r="D75" s="28">
        <v>1702</v>
      </c>
      <c r="E75" s="28">
        <v>500</v>
      </c>
      <c r="F75" s="29">
        <v>4</v>
      </c>
      <c r="G75" s="28">
        <v>2000</v>
      </c>
    </row>
    <row r="76" spans="1:7" x14ac:dyDescent="0.3">
      <c r="A76" s="28">
        <v>902</v>
      </c>
      <c r="B76" s="28">
        <v>4</v>
      </c>
      <c r="C76" s="28">
        <v>101</v>
      </c>
      <c r="D76" s="28">
        <v>1101</v>
      </c>
      <c r="E76" s="28">
        <v>1000</v>
      </c>
      <c r="F76" s="29">
        <v>2.1</v>
      </c>
      <c r="G76" s="28">
        <v>2000</v>
      </c>
    </row>
    <row r="77" spans="1:7" x14ac:dyDescent="0.3">
      <c r="A77" s="28">
        <v>902</v>
      </c>
      <c r="B77" s="28">
        <v>3</v>
      </c>
      <c r="C77" s="28">
        <v>102</v>
      </c>
      <c r="D77" s="28">
        <v>1031</v>
      </c>
      <c r="E77" s="28">
        <v>700</v>
      </c>
      <c r="F77" s="29">
        <v>3.1</v>
      </c>
      <c r="G77" s="28">
        <v>2000</v>
      </c>
    </row>
    <row r="78" spans="1:7" x14ac:dyDescent="0.3">
      <c r="A78" s="28">
        <v>902</v>
      </c>
      <c r="B78" s="28">
        <v>3</v>
      </c>
      <c r="C78" s="28">
        <v>102</v>
      </c>
      <c r="D78" s="28">
        <v>1032</v>
      </c>
      <c r="E78" s="28">
        <v>600</v>
      </c>
      <c r="F78" s="29">
        <v>3.2</v>
      </c>
      <c r="G78" s="28">
        <v>2000</v>
      </c>
    </row>
    <row r="79" spans="1:7" x14ac:dyDescent="0.3">
      <c r="A79" s="28">
        <v>700</v>
      </c>
      <c r="B79" s="28">
        <v>1</v>
      </c>
      <c r="C79" s="28">
        <v>100</v>
      </c>
      <c r="D79" s="28">
        <v>1003</v>
      </c>
      <c r="E79" s="28">
        <v>800</v>
      </c>
      <c r="F79" s="29">
        <v>2.8</v>
      </c>
      <c r="G79" s="28">
        <v>2400</v>
      </c>
    </row>
    <row r="80" spans="1:7" x14ac:dyDescent="0.3">
      <c r="A80" s="28">
        <v>700</v>
      </c>
      <c r="B80" s="28">
        <v>3</v>
      </c>
      <c r="C80" s="28">
        <v>101</v>
      </c>
      <c r="D80" s="28">
        <v>1015</v>
      </c>
      <c r="E80" s="28">
        <v>700</v>
      </c>
      <c r="F80" s="29">
        <v>3.2</v>
      </c>
      <c r="G80" s="28">
        <v>2400</v>
      </c>
    </row>
    <row r="81" spans="1:7" x14ac:dyDescent="0.3">
      <c r="A81" s="28">
        <v>802</v>
      </c>
      <c r="B81" s="28">
        <v>5</v>
      </c>
      <c r="C81" s="28">
        <v>102</v>
      </c>
      <c r="D81" s="28">
        <v>1526</v>
      </c>
      <c r="E81" s="28">
        <v>1200</v>
      </c>
      <c r="F81" s="29">
        <v>2</v>
      </c>
      <c r="G81" s="28">
        <v>2400</v>
      </c>
    </row>
    <row r="82" spans="1:7" x14ac:dyDescent="0.3">
      <c r="A82" s="28">
        <v>802</v>
      </c>
      <c r="B82" s="28">
        <v>5</v>
      </c>
      <c r="C82" s="28">
        <v>102</v>
      </c>
      <c r="D82" s="28">
        <v>1527</v>
      </c>
      <c r="E82" s="28">
        <v>1000</v>
      </c>
      <c r="F82" s="29">
        <v>2.2999999999999998</v>
      </c>
      <c r="G82" s="28">
        <v>2400</v>
      </c>
    </row>
    <row r="83" spans="1:7" x14ac:dyDescent="0.3">
      <c r="A83" s="28">
        <v>701</v>
      </c>
      <c r="B83" s="28">
        <v>3</v>
      </c>
      <c r="C83" s="28">
        <v>102</v>
      </c>
      <c r="D83" s="28">
        <v>1034</v>
      </c>
      <c r="E83" s="28">
        <v>800</v>
      </c>
      <c r="F83" s="29">
        <v>3.4</v>
      </c>
      <c r="G83" s="28">
        <v>2500</v>
      </c>
    </row>
    <row r="84" spans="1:7" x14ac:dyDescent="0.3">
      <c r="A84" s="28">
        <v>902</v>
      </c>
      <c r="B84" s="28">
        <v>7</v>
      </c>
      <c r="C84" s="28">
        <v>100</v>
      </c>
      <c r="D84" s="28">
        <v>1706</v>
      </c>
      <c r="E84" s="28">
        <v>800</v>
      </c>
      <c r="F84" s="29">
        <v>3.5</v>
      </c>
      <c r="G84" s="28">
        <v>2500</v>
      </c>
    </row>
    <row r="85" spans="1:7" x14ac:dyDescent="0.3">
      <c r="A85" s="28">
        <v>701</v>
      </c>
      <c r="B85" s="28">
        <v>1</v>
      </c>
      <c r="C85" s="28">
        <v>100</v>
      </c>
      <c r="D85" s="28">
        <v>1003</v>
      </c>
      <c r="E85" s="28">
        <v>1000</v>
      </c>
      <c r="F85" s="29">
        <v>2.8</v>
      </c>
      <c r="G85" s="28">
        <v>2800</v>
      </c>
    </row>
    <row r="86" spans="1:7" x14ac:dyDescent="0.3">
      <c r="A86" s="28">
        <v>700</v>
      </c>
      <c r="B86" s="28">
        <v>2</v>
      </c>
      <c r="C86" s="28">
        <v>100</v>
      </c>
      <c r="D86" s="28">
        <v>1002</v>
      </c>
      <c r="E86" s="28">
        <v>1200</v>
      </c>
      <c r="F86" s="29">
        <v>2.4</v>
      </c>
      <c r="G86" s="28">
        <v>3000</v>
      </c>
    </row>
    <row r="87" spans="1:7" x14ac:dyDescent="0.3">
      <c r="A87" s="28">
        <v>701</v>
      </c>
      <c r="B87" s="28">
        <v>1</v>
      </c>
      <c r="C87" s="28">
        <v>100</v>
      </c>
      <c r="D87" s="28">
        <v>1002</v>
      </c>
      <c r="E87" s="28">
        <v>1300</v>
      </c>
      <c r="F87" s="29">
        <v>2.4</v>
      </c>
      <c r="G87" s="28">
        <v>3000</v>
      </c>
    </row>
    <row r="88" spans="1:7" x14ac:dyDescent="0.3">
      <c r="A88" s="28">
        <v>801</v>
      </c>
      <c r="B88" s="28">
        <v>7</v>
      </c>
      <c r="C88" s="28">
        <v>100</v>
      </c>
      <c r="D88" s="28">
        <v>1701</v>
      </c>
      <c r="E88" s="28">
        <v>800</v>
      </c>
      <c r="F88" s="29">
        <v>4</v>
      </c>
      <c r="G88" s="28">
        <v>3000</v>
      </c>
    </row>
    <row r="89" spans="1:7" x14ac:dyDescent="0.3">
      <c r="A89" s="28">
        <v>801</v>
      </c>
      <c r="B89" s="28">
        <v>7</v>
      </c>
      <c r="C89" s="28">
        <v>100</v>
      </c>
      <c r="D89" s="28">
        <v>1702</v>
      </c>
      <c r="E89" s="28">
        <v>900</v>
      </c>
      <c r="F89" s="29">
        <v>4</v>
      </c>
      <c r="G89" s="28">
        <v>3000</v>
      </c>
    </row>
    <row r="90" spans="1:7" x14ac:dyDescent="0.3">
      <c r="A90" s="28">
        <v>801</v>
      </c>
      <c r="B90" s="28">
        <v>7</v>
      </c>
      <c r="C90" s="28">
        <v>100</v>
      </c>
      <c r="D90" s="28">
        <v>1704</v>
      </c>
      <c r="E90" s="28">
        <v>700</v>
      </c>
      <c r="F90" s="29">
        <v>4.3</v>
      </c>
      <c r="G90" s="28">
        <v>3000</v>
      </c>
    </row>
    <row r="91" spans="1:7" x14ac:dyDescent="0.3">
      <c r="A91" s="28">
        <v>801</v>
      </c>
      <c r="B91" s="28">
        <v>7</v>
      </c>
      <c r="C91" s="28">
        <v>100</v>
      </c>
      <c r="D91" s="28">
        <v>1707</v>
      </c>
      <c r="E91" s="28">
        <v>900</v>
      </c>
      <c r="F91" s="29">
        <v>3.6</v>
      </c>
      <c r="G91" s="28">
        <v>3000</v>
      </c>
    </row>
    <row r="92" spans="1:7" x14ac:dyDescent="0.3">
      <c r="A92" s="28">
        <v>804</v>
      </c>
      <c r="B92" s="28">
        <v>7</v>
      </c>
      <c r="C92" s="28">
        <v>100</v>
      </c>
      <c r="D92" s="28">
        <v>1701</v>
      </c>
      <c r="E92" s="28">
        <v>600</v>
      </c>
      <c r="F92" s="29">
        <v>4</v>
      </c>
      <c r="G92" s="28">
        <v>3000</v>
      </c>
    </row>
    <row r="93" spans="1:7" x14ac:dyDescent="0.3">
      <c r="A93" s="28">
        <v>804</v>
      </c>
      <c r="B93" s="28">
        <v>7</v>
      </c>
      <c r="C93" s="28">
        <v>100</v>
      </c>
      <c r="D93" s="28">
        <v>1702</v>
      </c>
      <c r="E93" s="28">
        <v>700</v>
      </c>
      <c r="F93" s="29">
        <v>4</v>
      </c>
      <c r="G93" s="28">
        <v>3000</v>
      </c>
    </row>
    <row r="94" spans="1:7" x14ac:dyDescent="0.3">
      <c r="A94" s="28">
        <v>804</v>
      </c>
      <c r="B94" s="28">
        <v>7</v>
      </c>
      <c r="C94" s="28">
        <v>100</v>
      </c>
      <c r="D94" s="28">
        <v>1703</v>
      </c>
      <c r="E94" s="28">
        <v>600</v>
      </c>
      <c r="F94" s="29">
        <v>5.2</v>
      </c>
      <c r="G94" s="28">
        <v>3000</v>
      </c>
    </row>
    <row r="95" spans="1:7" x14ac:dyDescent="0.3">
      <c r="A95" s="28">
        <v>804</v>
      </c>
      <c r="B95" s="28">
        <v>4</v>
      </c>
      <c r="C95" s="28">
        <v>101</v>
      </c>
      <c r="D95" s="28">
        <v>1101</v>
      </c>
      <c r="E95" s="28">
        <v>1500</v>
      </c>
      <c r="F95" s="29">
        <v>2.1</v>
      </c>
      <c r="G95" s="28">
        <v>3000</v>
      </c>
    </row>
    <row r="96" spans="1:7" x14ac:dyDescent="0.3">
      <c r="A96" s="28">
        <v>902</v>
      </c>
      <c r="B96" s="28">
        <v>7</v>
      </c>
      <c r="C96" s="28">
        <v>100</v>
      </c>
      <c r="D96" s="28">
        <v>1701</v>
      </c>
      <c r="E96" s="28">
        <v>800</v>
      </c>
      <c r="F96" s="29">
        <v>4</v>
      </c>
      <c r="G96" s="28">
        <v>3000</v>
      </c>
    </row>
    <row r="97" spans="1:7" x14ac:dyDescent="0.3">
      <c r="A97" s="28">
        <v>902</v>
      </c>
      <c r="B97" s="28">
        <v>7</v>
      </c>
      <c r="C97" s="28">
        <v>100</v>
      </c>
      <c r="D97" s="28">
        <v>1703</v>
      </c>
      <c r="E97" s="28">
        <v>600</v>
      </c>
      <c r="F97" s="29">
        <v>5.2</v>
      </c>
      <c r="G97" s="28">
        <v>3000</v>
      </c>
    </row>
    <row r="98" spans="1:7" x14ac:dyDescent="0.3">
      <c r="A98" s="28">
        <v>902</v>
      </c>
      <c r="B98" s="28">
        <v>7</v>
      </c>
      <c r="C98" s="28">
        <v>100</v>
      </c>
      <c r="D98" s="28">
        <v>1704</v>
      </c>
      <c r="E98" s="28">
        <v>800</v>
      </c>
      <c r="F98" s="29">
        <v>4.3</v>
      </c>
      <c r="G98" s="28">
        <v>3000</v>
      </c>
    </row>
    <row r="99" spans="1:7" x14ac:dyDescent="0.3">
      <c r="A99" s="28">
        <v>902</v>
      </c>
      <c r="B99" s="28">
        <v>7</v>
      </c>
      <c r="C99" s="28">
        <v>100</v>
      </c>
      <c r="D99" s="28">
        <v>1705</v>
      </c>
      <c r="E99" s="28">
        <v>700</v>
      </c>
      <c r="F99" s="29">
        <v>3.9</v>
      </c>
      <c r="G99" s="28">
        <v>3000</v>
      </c>
    </row>
    <row r="100" spans="1:7" x14ac:dyDescent="0.3">
      <c r="A100" s="28">
        <v>902</v>
      </c>
      <c r="B100" s="28">
        <v>7</v>
      </c>
      <c r="C100" s="28">
        <v>100</v>
      </c>
      <c r="D100" s="28">
        <v>1707</v>
      </c>
      <c r="E100" s="28">
        <v>900</v>
      </c>
      <c r="F100" s="29">
        <v>3.6</v>
      </c>
      <c r="G100" s="28">
        <v>3000</v>
      </c>
    </row>
    <row r="101" spans="1:7" x14ac:dyDescent="0.3">
      <c r="A101" s="28">
        <v>902</v>
      </c>
      <c r="B101" s="28">
        <v>7</v>
      </c>
      <c r="C101" s="28">
        <v>100</v>
      </c>
      <c r="D101" s="28">
        <v>1708</v>
      </c>
      <c r="E101" s="28">
        <v>1000</v>
      </c>
      <c r="F101" s="29">
        <v>3.8</v>
      </c>
      <c r="G101" s="28">
        <v>3000</v>
      </c>
    </row>
    <row r="102" spans="1:7" x14ac:dyDescent="0.3">
      <c r="A102" s="28">
        <v>902</v>
      </c>
      <c r="B102" s="28">
        <v>7</v>
      </c>
      <c r="C102" s="28">
        <v>100</v>
      </c>
      <c r="D102" s="28">
        <v>1709</v>
      </c>
      <c r="E102" s="28">
        <v>1100</v>
      </c>
      <c r="F102" s="29">
        <v>3.9</v>
      </c>
      <c r="G102" s="28">
        <v>3500</v>
      </c>
    </row>
    <row r="103" spans="1:7" x14ac:dyDescent="0.3">
      <c r="A103" s="28">
        <v>902</v>
      </c>
      <c r="B103" s="28">
        <v>4</v>
      </c>
      <c r="C103" s="28">
        <v>101</v>
      </c>
      <c r="D103" s="28">
        <v>1102</v>
      </c>
      <c r="E103" s="28">
        <v>900</v>
      </c>
      <c r="F103" s="29">
        <v>4</v>
      </c>
      <c r="G103" s="28">
        <v>3500</v>
      </c>
    </row>
    <row r="104" spans="1:7" x14ac:dyDescent="0.3">
      <c r="A104" s="28">
        <v>701</v>
      </c>
      <c r="B104" s="28">
        <v>1</v>
      </c>
      <c r="C104" s="28">
        <v>100</v>
      </c>
      <c r="D104" s="28">
        <v>1001</v>
      </c>
      <c r="E104" s="28">
        <v>1100</v>
      </c>
      <c r="F104" s="29">
        <v>3.5</v>
      </c>
      <c r="G104" s="28">
        <v>3600</v>
      </c>
    </row>
    <row r="105" spans="1:7" x14ac:dyDescent="0.3">
      <c r="A105" s="28">
        <v>700</v>
      </c>
      <c r="B105" s="28">
        <v>1</v>
      </c>
      <c r="C105" s="28">
        <v>100</v>
      </c>
      <c r="D105" s="28">
        <v>1001</v>
      </c>
      <c r="E105" s="28">
        <v>1000</v>
      </c>
      <c r="F105" s="29">
        <v>3.5</v>
      </c>
      <c r="G105" s="28">
        <v>3700</v>
      </c>
    </row>
    <row r="106" spans="1:7" x14ac:dyDescent="0.3">
      <c r="A106" s="28">
        <v>801</v>
      </c>
      <c r="B106" s="28">
        <v>7</v>
      </c>
      <c r="C106" s="28">
        <v>100</v>
      </c>
      <c r="D106" s="28">
        <v>1703</v>
      </c>
      <c r="E106" s="28">
        <v>800</v>
      </c>
      <c r="F106" s="29">
        <v>5.2</v>
      </c>
      <c r="G106" s="28">
        <v>4000</v>
      </c>
    </row>
    <row r="107" spans="1:7" x14ac:dyDescent="0.3">
      <c r="A107" s="28">
        <v>804</v>
      </c>
      <c r="B107" s="28">
        <v>4</v>
      </c>
      <c r="C107" s="28">
        <v>101</v>
      </c>
      <c r="D107" s="28">
        <v>1102</v>
      </c>
      <c r="E107" s="28">
        <v>1200</v>
      </c>
      <c r="F107" s="29">
        <v>4</v>
      </c>
      <c r="G107" s="28">
        <v>5000</v>
      </c>
    </row>
    <row r="108" spans="1:7" x14ac:dyDescent="0.3">
      <c r="A108" s="28">
        <v>804</v>
      </c>
      <c r="B108" s="28">
        <v>4</v>
      </c>
      <c r="C108" s="28">
        <v>101</v>
      </c>
      <c r="D108" s="28">
        <v>1105</v>
      </c>
      <c r="E108" s="28">
        <v>1500</v>
      </c>
      <c r="F108" s="29">
        <v>3.6</v>
      </c>
      <c r="G108" s="28">
        <v>5000</v>
      </c>
    </row>
    <row r="109" spans="1:7" x14ac:dyDescent="0.3">
      <c r="A109" s="28">
        <v>804</v>
      </c>
      <c r="B109" s="28">
        <v>4</v>
      </c>
      <c r="C109" s="28">
        <v>101</v>
      </c>
      <c r="D109" s="28">
        <v>1104</v>
      </c>
      <c r="E109" s="28">
        <v>1800</v>
      </c>
      <c r="F109" s="29">
        <v>3.7</v>
      </c>
      <c r="G109" s="28">
        <v>6500</v>
      </c>
    </row>
    <row r="110" spans="1:7" x14ac:dyDescent="0.3">
      <c r="A110" s="28">
        <v>804</v>
      </c>
      <c r="B110" s="28">
        <v>4</v>
      </c>
      <c r="C110" s="28">
        <v>101</v>
      </c>
      <c r="D110" s="28">
        <v>1103</v>
      </c>
      <c r="E110" s="28">
        <v>2000</v>
      </c>
      <c r="F110" s="29">
        <v>3.8</v>
      </c>
      <c r="G110" s="28">
        <v>7000</v>
      </c>
    </row>
  </sheetData>
  <sortState ref="A16:G115">
    <sortCondition ref="G36"/>
  </sortState>
  <phoneticPr fontId="0" type="noConversion"/>
  <conditionalFormatting sqref="K3:K6">
    <cfRule type="containsText" dxfId="31" priority="3" operator="containsText" text="stimmt nicht">
      <formula>NOT(ISERROR(SEARCH("stimmt nicht",K3)))</formula>
    </cfRule>
    <cfRule type="containsText" dxfId="30" priority="4" operator="containsText" text="richtig">
      <formula>NOT(ISERROR(SEARCH("richtig",K3)))</formula>
    </cfRule>
  </conditionalFormatting>
  <printOptions gridLines="1" gridLinesSet="0"/>
  <pageMargins left="0.78740157480314965" right="0.78740157480314965" top="0.98425196850393704" bottom="0.98425196850393704" header="0.51181102362204722" footer="0.51181102362204722"/>
  <pageSetup paperSize="9" fitToWidth="0" fitToHeight="0" orientation="portrait" horizontalDpi="4294967292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"/>
  <sheetViews>
    <sheetView zoomScale="110" zoomScaleNormal="110" workbookViewId="0"/>
  </sheetViews>
  <sheetFormatPr baseColWidth="10" defaultColWidth="7.6640625" defaultRowHeight="13.8" x14ac:dyDescent="0.3"/>
  <cols>
    <col min="1" max="1" width="14.109375" style="25" customWidth="1"/>
    <col min="2" max="2" width="7.6640625" style="25"/>
    <col min="3" max="3" width="15.44140625" style="25" customWidth="1"/>
    <col min="4" max="4" width="9.88671875" style="25" customWidth="1"/>
    <col min="5" max="5" width="8.33203125" style="25" customWidth="1"/>
    <col min="6" max="6" width="7.6640625" style="25"/>
    <col min="7" max="7" width="9.109375" style="25" customWidth="1"/>
    <col min="8" max="8" width="20.44140625" style="25" customWidth="1"/>
    <col min="9" max="9" width="13.21875" style="25" customWidth="1"/>
    <col min="10" max="10" width="7.6640625" style="25"/>
    <col min="11" max="11" width="10.33203125" style="25" customWidth="1"/>
    <col min="12" max="12" width="7.6640625" style="25"/>
    <col min="13" max="13" width="9.6640625" style="25" hidden="1" customWidth="1"/>
    <col min="14" max="14" width="3" style="25" hidden="1" customWidth="1"/>
    <col min="15" max="15" width="54.44140625" style="25" customWidth="1"/>
    <col min="16" max="16384" width="7.6640625" style="25"/>
  </cols>
  <sheetData>
    <row r="1" spans="1:13" ht="21" x14ac:dyDescent="0.3">
      <c r="A1" s="23" t="s">
        <v>144</v>
      </c>
      <c r="B1" s="24"/>
      <c r="C1" s="23" t="s">
        <v>158</v>
      </c>
      <c r="D1" s="24"/>
      <c r="E1" s="24"/>
      <c r="F1" s="24"/>
      <c r="G1" s="24"/>
      <c r="H1" s="24"/>
      <c r="I1" s="24"/>
    </row>
    <row r="2" spans="1:13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13" x14ac:dyDescent="0.3">
      <c r="A3" s="26">
        <v>4</v>
      </c>
      <c r="B3" s="18" t="s">
        <v>168</v>
      </c>
      <c r="C3" s="26"/>
      <c r="D3" s="26"/>
      <c r="E3" s="26"/>
      <c r="F3" s="26"/>
      <c r="G3" s="26"/>
      <c r="H3" s="26"/>
      <c r="I3" s="32"/>
      <c r="K3" s="25" t="str">
        <f>IF(I3="","",IF(I3=M3,"richtig","stimmt nicht"))</f>
        <v/>
      </c>
      <c r="M3" s="31">
        <f>SUM(E11:E110)</f>
        <v>69600</v>
      </c>
    </row>
    <row r="4" spans="1:13" x14ac:dyDescent="0.3">
      <c r="A4" s="26">
        <v>5</v>
      </c>
      <c r="B4" s="18" t="s">
        <v>169</v>
      </c>
      <c r="C4" s="26"/>
      <c r="D4" s="26"/>
      <c r="E4" s="26"/>
      <c r="F4" s="26"/>
      <c r="G4" s="26"/>
      <c r="H4" s="26"/>
      <c r="I4" s="32"/>
      <c r="K4" s="25" t="str">
        <f>IF(I4="","",IF(I4=M4,"richtig","stimmt nicht"))</f>
        <v/>
      </c>
      <c r="M4" s="31">
        <f>SUBTOTAL(9,E11:E110)</f>
        <v>69600</v>
      </c>
    </row>
    <row r="5" spans="1:13" x14ac:dyDescent="0.3">
      <c r="A5" s="26">
        <v>6</v>
      </c>
      <c r="B5" s="18" t="s">
        <v>155</v>
      </c>
      <c r="C5" s="26"/>
      <c r="D5" s="26"/>
      <c r="E5" s="26"/>
      <c r="F5" s="26"/>
      <c r="G5" s="26"/>
      <c r="H5" s="26"/>
      <c r="I5" s="26"/>
      <c r="M5" s="30"/>
    </row>
    <row r="6" spans="1:13" x14ac:dyDescent="0.3">
      <c r="A6" s="26"/>
      <c r="B6" s="18" t="s">
        <v>156</v>
      </c>
      <c r="C6" s="26"/>
      <c r="D6" s="26"/>
      <c r="E6" s="26"/>
      <c r="F6" s="26"/>
      <c r="G6" s="26"/>
      <c r="H6" s="26"/>
      <c r="I6" s="26"/>
      <c r="K6" s="25" t="str">
        <f>IF(I6="","",IF(I6=M6,"richtig","stimmt nicht"))</f>
        <v/>
      </c>
      <c r="M6" s="30"/>
    </row>
    <row r="7" spans="1:13" x14ac:dyDescent="0.3">
      <c r="A7" s="26"/>
      <c r="B7" s="33" t="s">
        <v>153</v>
      </c>
      <c r="C7" s="26"/>
      <c r="D7" s="26"/>
      <c r="E7" s="26"/>
      <c r="F7" s="26"/>
      <c r="G7" s="26"/>
      <c r="H7" s="26"/>
      <c r="I7" s="26"/>
      <c r="M7" s="13"/>
    </row>
    <row r="10" spans="1:13" ht="14.4" x14ac:dyDescent="0.3">
      <c r="A10" s="27" t="s">
        <v>109</v>
      </c>
      <c r="B10" s="27" t="s">
        <v>0</v>
      </c>
      <c r="C10" s="27" t="s">
        <v>111</v>
      </c>
      <c r="D10" s="27" t="s">
        <v>110</v>
      </c>
      <c r="E10" s="27" t="s">
        <v>151</v>
      </c>
      <c r="F10" s="27" t="s">
        <v>1</v>
      </c>
      <c r="G10" s="27" t="s">
        <v>2</v>
      </c>
    </row>
    <row r="11" spans="1:13" x14ac:dyDescent="0.3">
      <c r="A11" s="28">
        <v>701</v>
      </c>
      <c r="B11" s="28">
        <v>2</v>
      </c>
      <c r="C11" s="28">
        <v>102</v>
      </c>
      <c r="D11" s="28">
        <v>1023</v>
      </c>
      <c r="E11" s="28">
        <v>100</v>
      </c>
      <c r="F11" s="29">
        <v>2.4</v>
      </c>
      <c r="G11" s="28">
        <v>200</v>
      </c>
    </row>
    <row r="12" spans="1:13" x14ac:dyDescent="0.3">
      <c r="A12" s="28">
        <v>700</v>
      </c>
      <c r="B12" s="28">
        <v>2</v>
      </c>
      <c r="C12" s="28">
        <v>100</v>
      </c>
      <c r="D12" s="28">
        <v>1003</v>
      </c>
      <c r="E12" s="28">
        <v>100</v>
      </c>
      <c r="F12" s="29">
        <v>2.8</v>
      </c>
      <c r="G12" s="28">
        <v>300</v>
      </c>
    </row>
    <row r="13" spans="1:13" x14ac:dyDescent="0.3">
      <c r="A13" s="28">
        <v>700</v>
      </c>
      <c r="B13" s="28">
        <v>3</v>
      </c>
      <c r="C13" s="28">
        <v>101</v>
      </c>
      <c r="D13" s="28">
        <v>1013</v>
      </c>
      <c r="E13" s="28">
        <v>200</v>
      </c>
      <c r="F13" s="29">
        <v>2.2999999999999998</v>
      </c>
      <c r="G13" s="28">
        <v>500</v>
      </c>
    </row>
    <row r="14" spans="1:13" x14ac:dyDescent="0.3">
      <c r="A14" s="28">
        <v>702</v>
      </c>
      <c r="B14" s="28">
        <v>2</v>
      </c>
      <c r="C14" s="28">
        <v>103</v>
      </c>
      <c r="D14" s="28">
        <v>1053</v>
      </c>
      <c r="E14" s="28">
        <v>300</v>
      </c>
      <c r="F14" s="29">
        <v>1.9</v>
      </c>
      <c r="G14" s="28">
        <v>500</v>
      </c>
    </row>
    <row r="15" spans="1:13" x14ac:dyDescent="0.3">
      <c r="A15" s="28">
        <v>801</v>
      </c>
      <c r="B15" s="28">
        <v>5</v>
      </c>
      <c r="C15" s="28">
        <v>100</v>
      </c>
      <c r="D15" s="28">
        <v>1501</v>
      </c>
      <c r="E15" s="28">
        <v>400</v>
      </c>
      <c r="F15" s="29">
        <v>1.6</v>
      </c>
      <c r="G15" s="28">
        <v>500</v>
      </c>
    </row>
    <row r="16" spans="1:13" x14ac:dyDescent="0.3">
      <c r="A16" s="28">
        <v>802</v>
      </c>
      <c r="B16" s="28">
        <v>1</v>
      </c>
      <c r="C16" s="28">
        <v>103</v>
      </c>
      <c r="D16" s="28">
        <v>1041</v>
      </c>
      <c r="E16" s="28">
        <v>400</v>
      </c>
      <c r="F16" s="29">
        <v>1.4</v>
      </c>
      <c r="G16" s="28">
        <v>500</v>
      </c>
    </row>
    <row r="17" spans="1:7" x14ac:dyDescent="0.3">
      <c r="A17" s="28">
        <v>802</v>
      </c>
      <c r="B17" s="28">
        <v>1</v>
      </c>
      <c r="C17" s="28">
        <v>103</v>
      </c>
      <c r="D17" s="28">
        <v>1042</v>
      </c>
      <c r="E17" s="28">
        <v>300</v>
      </c>
      <c r="F17" s="29">
        <v>1.2</v>
      </c>
      <c r="G17" s="28">
        <v>500</v>
      </c>
    </row>
    <row r="18" spans="1:7" x14ac:dyDescent="0.3">
      <c r="A18" s="28">
        <v>802</v>
      </c>
      <c r="B18" s="28">
        <v>1</v>
      </c>
      <c r="C18" s="28">
        <v>103</v>
      </c>
      <c r="D18" s="28">
        <v>1043</v>
      </c>
      <c r="E18" s="28">
        <v>200</v>
      </c>
      <c r="F18" s="29">
        <v>1.3</v>
      </c>
      <c r="G18" s="28">
        <v>500</v>
      </c>
    </row>
    <row r="19" spans="1:7" x14ac:dyDescent="0.3">
      <c r="A19" s="28">
        <v>804</v>
      </c>
      <c r="B19" s="28">
        <v>4</v>
      </c>
      <c r="C19" s="28">
        <v>101</v>
      </c>
      <c r="D19" s="28">
        <v>1100</v>
      </c>
      <c r="E19" s="28">
        <v>100</v>
      </c>
      <c r="F19" s="29">
        <v>2</v>
      </c>
      <c r="G19" s="28">
        <v>500</v>
      </c>
    </row>
    <row r="20" spans="1:7" x14ac:dyDescent="0.3">
      <c r="A20" s="28">
        <v>900</v>
      </c>
      <c r="B20" s="28">
        <v>1</v>
      </c>
      <c r="C20" s="28">
        <v>104</v>
      </c>
      <c r="D20" s="28">
        <v>1061</v>
      </c>
      <c r="E20" s="28">
        <v>100</v>
      </c>
      <c r="F20" s="29">
        <v>2.5</v>
      </c>
      <c r="G20" s="28">
        <v>500</v>
      </c>
    </row>
    <row r="21" spans="1:7" x14ac:dyDescent="0.3">
      <c r="A21" s="28">
        <v>900</v>
      </c>
      <c r="B21" s="28">
        <v>1</v>
      </c>
      <c r="C21" s="28">
        <v>104</v>
      </c>
      <c r="D21" s="28">
        <v>1062</v>
      </c>
      <c r="E21" s="28">
        <v>300</v>
      </c>
      <c r="F21" s="29">
        <v>1.9</v>
      </c>
      <c r="G21" s="28">
        <v>500</v>
      </c>
    </row>
    <row r="22" spans="1:7" x14ac:dyDescent="0.3">
      <c r="A22" s="28">
        <v>901</v>
      </c>
      <c r="B22" s="28">
        <v>1</v>
      </c>
      <c r="C22" s="28">
        <v>100</v>
      </c>
      <c r="D22" s="28">
        <v>1013</v>
      </c>
      <c r="E22" s="28">
        <v>100</v>
      </c>
      <c r="F22" s="29">
        <v>2.2999999999999998</v>
      </c>
      <c r="G22" s="28">
        <v>500</v>
      </c>
    </row>
    <row r="23" spans="1:7" x14ac:dyDescent="0.3">
      <c r="A23" s="28">
        <v>901</v>
      </c>
      <c r="B23" s="28">
        <v>1</v>
      </c>
      <c r="C23" s="28">
        <v>100</v>
      </c>
      <c r="D23" s="28">
        <v>1014</v>
      </c>
      <c r="E23" s="28">
        <v>200</v>
      </c>
      <c r="F23" s="29">
        <v>1.8</v>
      </c>
      <c r="G23" s="28">
        <v>500</v>
      </c>
    </row>
    <row r="24" spans="1:7" x14ac:dyDescent="0.3">
      <c r="A24" s="28">
        <v>901</v>
      </c>
      <c r="B24" s="28">
        <v>5</v>
      </c>
      <c r="C24" s="28">
        <v>102</v>
      </c>
      <c r="D24" s="28">
        <v>1521</v>
      </c>
      <c r="E24" s="28">
        <v>200</v>
      </c>
      <c r="F24" s="29">
        <v>1.7</v>
      </c>
      <c r="G24" s="28">
        <v>500</v>
      </c>
    </row>
    <row r="25" spans="1:7" x14ac:dyDescent="0.3">
      <c r="A25" s="28">
        <v>901</v>
      </c>
      <c r="B25" s="28">
        <v>5</v>
      </c>
      <c r="C25" s="28">
        <v>102</v>
      </c>
      <c r="D25" s="28">
        <v>1522</v>
      </c>
      <c r="E25" s="28">
        <v>100</v>
      </c>
      <c r="F25" s="29">
        <v>1.8</v>
      </c>
      <c r="G25" s="28">
        <v>500</v>
      </c>
    </row>
    <row r="26" spans="1:7" x14ac:dyDescent="0.3">
      <c r="A26" s="28">
        <v>901</v>
      </c>
      <c r="B26" s="28">
        <v>5</v>
      </c>
      <c r="C26" s="28">
        <v>102</v>
      </c>
      <c r="D26" s="28">
        <v>1523</v>
      </c>
      <c r="E26" s="28">
        <v>300</v>
      </c>
      <c r="F26" s="29">
        <v>1.9</v>
      </c>
      <c r="G26" s="28">
        <v>500</v>
      </c>
    </row>
    <row r="27" spans="1:7" x14ac:dyDescent="0.3">
      <c r="A27" s="28">
        <v>901</v>
      </c>
      <c r="B27" s="28">
        <v>5</v>
      </c>
      <c r="C27" s="28">
        <v>102</v>
      </c>
      <c r="D27" s="28">
        <v>1524</v>
      </c>
      <c r="E27" s="28">
        <v>400</v>
      </c>
      <c r="F27" s="29">
        <v>1.7</v>
      </c>
      <c r="G27" s="28">
        <v>500</v>
      </c>
    </row>
    <row r="28" spans="1:7" x14ac:dyDescent="0.3">
      <c r="A28" s="28">
        <v>901</v>
      </c>
      <c r="B28" s="28">
        <v>5</v>
      </c>
      <c r="C28" s="28">
        <v>102</v>
      </c>
      <c r="D28" s="28">
        <v>1527</v>
      </c>
      <c r="E28" s="28">
        <v>300</v>
      </c>
      <c r="F28" s="29">
        <v>2.2999999999999998</v>
      </c>
      <c r="G28" s="28">
        <v>500</v>
      </c>
    </row>
    <row r="29" spans="1:7" x14ac:dyDescent="0.3">
      <c r="A29" s="28">
        <v>901</v>
      </c>
      <c r="B29" s="28">
        <v>5</v>
      </c>
      <c r="C29" s="28">
        <v>102</v>
      </c>
      <c r="D29" s="28">
        <v>1528</v>
      </c>
      <c r="E29" s="28">
        <v>200</v>
      </c>
      <c r="F29" s="29">
        <v>2.1</v>
      </c>
      <c r="G29" s="28">
        <v>500</v>
      </c>
    </row>
    <row r="30" spans="1:7" x14ac:dyDescent="0.3">
      <c r="A30" s="28">
        <v>702</v>
      </c>
      <c r="B30" s="28">
        <v>1</v>
      </c>
      <c r="C30" s="28">
        <v>103</v>
      </c>
      <c r="D30" s="28">
        <v>1041</v>
      </c>
      <c r="E30" s="28">
        <v>600</v>
      </c>
      <c r="F30" s="29">
        <v>1.4</v>
      </c>
      <c r="G30" s="28">
        <v>800</v>
      </c>
    </row>
    <row r="31" spans="1:7" x14ac:dyDescent="0.3">
      <c r="A31" s="28">
        <v>702</v>
      </c>
      <c r="B31" s="28">
        <v>1</v>
      </c>
      <c r="C31" s="28">
        <v>102</v>
      </c>
      <c r="D31" s="28">
        <v>1021</v>
      </c>
      <c r="E31" s="28">
        <v>400</v>
      </c>
      <c r="F31" s="29">
        <v>2.2999999999999998</v>
      </c>
      <c r="G31" s="28">
        <v>900</v>
      </c>
    </row>
    <row r="32" spans="1:7" x14ac:dyDescent="0.3">
      <c r="A32" s="28">
        <v>700</v>
      </c>
      <c r="B32" s="28">
        <v>3</v>
      </c>
      <c r="C32" s="28">
        <v>101</v>
      </c>
      <c r="D32" s="28">
        <v>1014</v>
      </c>
      <c r="E32" s="28">
        <v>500</v>
      </c>
      <c r="F32" s="29">
        <v>1.8</v>
      </c>
      <c r="G32" s="28">
        <v>1000</v>
      </c>
    </row>
    <row r="33" spans="1:7" x14ac:dyDescent="0.3">
      <c r="A33" s="28">
        <v>701</v>
      </c>
      <c r="B33" s="28">
        <v>2</v>
      </c>
      <c r="C33" s="28">
        <v>102</v>
      </c>
      <c r="D33" s="28">
        <v>1022</v>
      </c>
      <c r="E33" s="28">
        <v>200</v>
      </c>
      <c r="F33" s="29">
        <v>2.5</v>
      </c>
      <c r="G33" s="28">
        <v>1000</v>
      </c>
    </row>
    <row r="34" spans="1:7" x14ac:dyDescent="0.3">
      <c r="A34" s="28">
        <v>701</v>
      </c>
      <c r="B34" s="28">
        <v>3</v>
      </c>
      <c r="C34" s="28">
        <v>102</v>
      </c>
      <c r="D34" s="28">
        <v>1033</v>
      </c>
      <c r="E34" s="28">
        <v>400</v>
      </c>
      <c r="F34" s="29">
        <v>3.3</v>
      </c>
      <c r="G34" s="28">
        <v>1000</v>
      </c>
    </row>
    <row r="35" spans="1:7" x14ac:dyDescent="0.3">
      <c r="A35" s="28">
        <v>801</v>
      </c>
      <c r="B35" s="28">
        <v>5</v>
      </c>
      <c r="C35" s="28">
        <v>100</v>
      </c>
      <c r="D35" s="28">
        <v>1500</v>
      </c>
      <c r="E35" s="28">
        <v>500</v>
      </c>
      <c r="F35" s="29">
        <v>1.5</v>
      </c>
      <c r="G35" s="28">
        <v>1000</v>
      </c>
    </row>
    <row r="36" spans="1:7" x14ac:dyDescent="0.3">
      <c r="A36" s="28">
        <v>801</v>
      </c>
      <c r="B36" s="28">
        <v>5</v>
      </c>
      <c r="C36" s="28">
        <v>100</v>
      </c>
      <c r="D36" s="28">
        <v>1502</v>
      </c>
      <c r="E36" s="28">
        <v>700</v>
      </c>
      <c r="F36" s="29">
        <v>1.5</v>
      </c>
      <c r="G36" s="28">
        <v>1000</v>
      </c>
    </row>
    <row r="37" spans="1:7" x14ac:dyDescent="0.3">
      <c r="A37" s="28">
        <v>801</v>
      </c>
      <c r="B37" s="28">
        <v>4</v>
      </c>
      <c r="C37" s="28">
        <v>101</v>
      </c>
      <c r="D37" s="28">
        <v>1100</v>
      </c>
      <c r="E37" s="28">
        <v>600</v>
      </c>
      <c r="F37" s="29">
        <v>2</v>
      </c>
      <c r="G37" s="28">
        <v>1000</v>
      </c>
    </row>
    <row r="38" spans="1:7" x14ac:dyDescent="0.3">
      <c r="A38" s="28">
        <v>801</v>
      </c>
      <c r="B38" s="28">
        <v>4</v>
      </c>
      <c r="C38" s="28">
        <v>101</v>
      </c>
      <c r="D38" s="28">
        <v>1101</v>
      </c>
      <c r="E38" s="28">
        <v>500</v>
      </c>
      <c r="F38" s="29">
        <v>2.1</v>
      </c>
      <c r="G38" s="28">
        <v>1000</v>
      </c>
    </row>
    <row r="39" spans="1:7" x14ac:dyDescent="0.3">
      <c r="A39" s="28">
        <v>900</v>
      </c>
      <c r="B39" s="28">
        <v>2</v>
      </c>
      <c r="C39" s="28">
        <v>102</v>
      </c>
      <c r="D39" s="28">
        <v>1023</v>
      </c>
      <c r="E39" s="28">
        <v>300</v>
      </c>
      <c r="F39" s="29">
        <v>2.4</v>
      </c>
      <c r="G39" s="28">
        <v>1000</v>
      </c>
    </row>
    <row r="40" spans="1:7" x14ac:dyDescent="0.3">
      <c r="A40" s="28">
        <v>900</v>
      </c>
      <c r="B40" s="28">
        <v>1</v>
      </c>
      <c r="C40" s="28">
        <v>104</v>
      </c>
      <c r="D40" s="28">
        <v>1063</v>
      </c>
      <c r="E40" s="28">
        <v>600</v>
      </c>
      <c r="F40" s="29">
        <v>1.8</v>
      </c>
      <c r="G40" s="28">
        <v>1000</v>
      </c>
    </row>
    <row r="41" spans="1:7" x14ac:dyDescent="0.3">
      <c r="A41" s="28">
        <v>901</v>
      </c>
      <c r="B41" s="28">
        <v>1</v>
      </c>
      <c r="C41" s="28">
        <v>100</v>
      </c>
      <c r="D41" s="28">
        <v>1015</v>
      </c>
      <c r="E41" s="28">
        <v>300</v>
      </c>
      <c r="F41" s="29">
        <v>3.2</v>
      </c>
      <c r="G41" s="28">
        <v>1000</v>
      </c>
    </row>
    <row r="42" spans="1:7" x14ac:dyDescent="0.3">
      <c r="A42" s="28">
        <v>901</v>
      </c>
      <c r="B42" s="28">
        <v>5</v>
      </c>
      <c r="C42" s="28">
        <v>102</v>
      </c>
      <c r="D42" s="28">
        <v>1525</v>
      </c>
      <c r="E42" s="28">
        <v>600</v>
      </c>
      <c r="F42" s="29">
        <v>1.9</v>
      </c>
      <c r="G42" s="28">
        <v>1000</v>
      </c>
    </row>
    <row r="43" spans="1:7" x14ac:dyDescent="0.3">
      <c r="A43" s="28">
        <v>901</v>
      </c>
      <c r="B43" s="28">
        <v>5</v>
      </c>
      <c r="C43" s="28">
        <v>102</v>
      </c>
      <c r="D43" s="28">
        <v>1526</v>
      </c>
      <c r="E43" s="28">
        <v>500</v>
      </c>
      <c r="F43" s="29">
        <v>2</v>
      </c>
      <c r="G43" s="28">
        <v>1000</v>
      </c>
    </row>
    <row r="44" spans="1:7" x14ac:dyDescent="0.3">
      <c r="A44" s="28">
        <v>902</v>
      </c>
      <c r="B44" s="28">
        <v>4</v>
      </c>
      <c r="C44" s="28">
        <v>101</v>
      </c>
      <c r="D44" s="28">
        <v>1100</v>
      </c>
      <c r="E44" s="28">
        <v>500</v>
      </c>
      <c r="F44" s="29">
        <v>2</v>
      </c>
      <c r="G44" s="28">
        <v>1000</v>
      </c>
    </row>
    <row r="45" spans="1:7" x14ac:dyDescent="0.3">
      <c r="A45" s="28">
        <v>902</v>
      </c>
      <c r="B45" s="28">
        <v>5</v>
      </c>
      <c r="C45" s="28">
        <v>102</v>
      </c>
      <c r="D45" s="28">
        <v>1521</v>
      </c>
      <c r="E45" s="28">
        <v>700</v>
      </c>
      <c r="F45" s="29">
        <v>1.7</v>
      </c>
      <c r="G45" s="28">
        <v>1000</v>
      </c>
    </row>
    <row r="46" spans="1:7" x14ac:dyDescent="0.3">
      <c r="A46" s="28">
        <v>702</v>
      </c>
      <c r="B46" s="28">
        <v>1</v>
      </c>
      <c r="C46" s="28">
        <v>103</v>
      </c>
      <c r="D46" s="28">
        <v>1043</v>
      </c>
      <c r="E46" s="28">
        <v>1000</v>
      </c>
      <c r="F46" s="29">
        <v>1.3</v>
      </c>
      <c r="G46" s="28">
        <v>1300</v>
      </c>
    </row>
    <row r="47" spans="1:7" x14ac:dyDescent="0.3">
      <c r="A47" s="28">
        <v>700</v>
      </c>
      <c r="B47" s="28">
        <v>1</v>
      </c>
      <c r="C47" s="28">
        <v>100</v>
      </c>
      <c r="D47" s="28">
        <v>1002</v>
      </c>
      <c r="E47" s="28">
        <v>500</v>
      </c>
      <c r="F47" s="29">
        <v>2.4</v>
      </c>
      <c r="G47" s="28">
        <v>1400</v>
      </c>
    </row>
    <row r="48" spans="1:7" x14ac:dyDescent="0.3">
      <c r="A48" s="28">
        <v>700</v>
      </c>
      <c r="B48" s="28">
        <v>1</v>
      </c>
      <c r="C48" s="28">
        <v>100</v>
      </c>
      <c r="D48" s="28">
        <v>1004</v>
      </c>
      <c r="E48" s="28">
        <v>700</v>
      </c>
      <c r="F48" s="29">
        <v>2</v>
      </c>
      <c r="G48" s="28">
        <v>1400</v>
      </c>
    </row>
    <row r="49" spans="1:7" x14ac:dyDescent="0.3">
      <c r="A49" s="28">
        <v>701</v>
      </c>
      <c r="B49" s="28">
        <v>1</v>
      </c>
      <c r="C49" s="28">
        <v>100</v>
      </c>
      <c r="D49" s="28">
        <v>1004</v>
      </c>
      <c r="E49" s="28">
        <v>700</v>
      </c>
      <c r="F49" s="29">
        <v>2</v>
      </c>
      <c r="G49" s="28">
        <v>1400</v>
      </c>
    </row>
    <row r="50" spans="1:7" x14ac:dyDescent="0.3">
      <c r="A50" s="28">
        <v>701</v>
      </c>
      <c r="B50" s="28">
        <v>3</v>
      </c>
      <c r="C50" s="28">
        <v>102</v>
      </c>
      <c r="D50" s="28">
        <v>1035</v>
      </c>
      <c r="E50" s="28">
        <v>500</v>
      </c>
      <c r="F50" s="29">
        <v>3.5</v>
      </c>
      <c r="G50" s="28">
        <v>1500</v>
      </c>
    </row>
    <row r="51" spans="1:7" x14ac:dyDescent="0.3">
      <c r="A51" s="28">
        <v>702</v>
      </c>
      <c r="B51" s="28">
        <v>1</v>
      </c>
      <c r="C51" s="28">
        <v>103</v>
      </c>
      <c r="D51" s="28">
        <v>1042</v>
      </c>
      <c r="E51" s="28">
        <v>1200</v>
      </c>
      <c r="F51" s="29">
        <v>1.2</v>
      </c>
      <c r="G51" s="28">
        <v>1500</v>
      </c>
    </row>
    <row r="52" spans="1:7" x14ac:dyDescent="0.3">
      <c r="A52" s="28">
        <v>802</v>
      </c>
      <c r="B52" s="28">
        <v>5</v>
      </c>
      <c r="C52" s="28">
        <v>102</v>
      </c>
      <c r="D52" s="28">
        <v>1522</v>
      </c>
      <c r="E52" s="28">
        <v>1000</v>
      </c>
      <c r="F52" s="29">
        <v>1.8</v>
      </c>
      <c r="G52" s="28">
        <v>1500</v>
      </c>
    </row>
    <row r="53" spans="1:7" x14ac:dyDescent="0.3">
      <c r="A53" s="28">
        <v>802</v>
      </c>
      <c r="B53" s="28">
        <v>5</v>
      </c>
      <c r="C53" s="28">
        <v>102</v>
      </c>
      <c r="D53" s="28">
        <v>1524</v>
      </c>
      <c r="E53" s="28">
        <v>900</v>
      </c>
      <c r="F53" s="29">
        <v>1.7</v>
      </c>
      <c r="G53" s="28">
        <v>1500</v>
      </c>
    </row>
    <row r="54" spans="1:7" x14ac:dyDescent="0.3">
      <c r="A54" s="28">
        <v>802</v>
      </c>
      <c r="B54" s="28">
        <v>5</v>
      </c>
      <c r="C54" s="28">
        <v>102</v>
      </c>
      <c r="D54" s="28">
        <v>1525</v>
      </c>
      <c r="E54" s="28">
        <v>700</v>
      </c>
      <c r="F54" s="29">
        <v>1.9</v>
      </c>
      <c r="G54" s="28">
        <v>1500</v>
      </c>
    </row>
    <row r="55" spans="1:7" x14ac:dyDescent="0.3">
      <c r="A55" s="28">
        <v>900</v>
      </c>
      <c r="B55" s="28">
        <v>1</v>
      </c>
      <c r="C55" s="28">
        <v>104</v>
      </c>
      <c r="D55" s="28">
        <v>1064</v>
      </c>
      <c r="E55" s="28">
        <v>800</v>
      </c>
      <c r="F55" s="29">
        <v>2.2999999999999998</v>
      </c>
      <c r="G55" s="28">
        <v>1500</v>
      </c>
    </row>
    <row r="56" spans="1:7" x14ac:dyDescent="0.3">
      <c r="A56" s="28">
        <v>901</v>
      </c>
      <c r="B56" s="28">
        <v>1</v>
      </c>
      <c r="C56" s="28">
        <v>100</v>
      </c>
      <c r="D56" s="28">
        <v>1016</v>
      </c>
      <c r="E56" s="28">
        <v>500</v>
      </c>
      <c r="F56" s="29">
        <v>3.3</v>
      </c>
      <c r="G56" s="28">
        <v>1500</v>
      </c>
    </row>
    <row r="57" spans="1:7" x14ac:dyDescent="0.3">
      <c r="A57" s="28">
        <v>902</v>
      </c>
      <c r="B57" s="28">
        <v>1</v>
      </c>
      <c r="C57" s="28">
        <v>100</v>
      </c>
      <c r="D57" s="28">
        <v>1013</v>
      </c>
      <c r="E57" s="28">
        <v>800</v>
      </c>
      <c r="F57" s="29">
        <v>2.2999999999999998</v>
      </c>
      <c r="G57" s="28">
        <v>1500</v>
      </c>
    </row>
    <row r="58" spans="1:7" x14ac:dyDescent="0.3">
      <c r="A58" s="28">
        <v>902</v>
      </c>
      <c r="B58" s="28">
        <v>1</v>
      </c>
      <c r="C58" s="28">
        <v>100</v>
      </c>
      <c r="D58" s="28">
        <v>1014</v>
      </c>
      <c r="E58" s="28">
        <v>900</v>
      </c>
      <c r="F58" s="29">
        <v>1.8</v>
      </c>
      <c r="G58" s="28">
        <v>1500</v>
      </c>
    </row>
    <row r="59" spans="1:7" x14ac:dyDescent="0.3">
      <c r="A59" s="28">
        <v>902</v>
      </c>
      <c r="B59" s="28">
        <v>2</v>
      </c>
      <c r="C59" s="28">
        <v>102</v>
      </c>
      <c r="D59" s="28">
        <v>1022</v>
      </c>
      <c r="E59" s="28">
        <v>700</v>
      </c>
      <c r="F59" s="29">
        <v>2.5</v>
      </c>
      <c r="G59" s="28">
        <v>1500</v>
      </c>
    </row>
    <row r="60" spans="1:7" x14ac:dyDescent="0.3">
      <c r="A60" s="28">
        <v>902</v>
      </c>
      <c r="B60" s="28">
        <v>2</v>
      </c>
      <c r="C60" s="28">
        <v>102</v>
      </c>
      <c r="D60" s="28">
        <v>1023</v>
      </c>
      <c r="E60" s="28">
        <v>800</v>
      </c>
      <c r="F60" s="29">
        <v>2.4</v>
      </c>
      <c r="G60" s="28">
        <v>1500</v>
      </c>
    </row>
    <row r="61" spans="1:7" x14ac:dyDescent="0.3">
      <c r="A61" s="28">
        <v>902</v>
      </c>
      <c r="B61" s="28">
        <v>5</v>
      </c>
      <c r="C61" s="28">
        <v>102</v>
      </c>
      <c r="D61" s="28">
        <v>1522</v>
      </c>
      <c r="E61" s="28">
        <v>800</v>
      </c>
      <c r="F61" s="29">
        <v>1.8</v>
      </c>
      <c r="G61" s="28">
        <v>1500</v>
      </c>
    </row>
    <row r="62" spans="1:7" x14ac:dyDescent="0.3">
      <c r="A62" s="28">
        <v>701</v>
      </c>
      <c r="B62" s="28">
        <v>2</v>
      </c>
      <c r="C62" s="28">
        <v>102</v>
      </c>
      <c r="D62" s="28">
        <v>1024</v>
      </c>
      <c r="E62" s="28">
        <v>600</v>
      </c>
      <c r="F62" s="29">
        <v>3</v>
      </c>
      <c r="G62" s="28">
        <v>1600</v>
      </c>
    </row>
    <row r="63" spans="1:7" x14ac:dyDescent="0.3">
      <c r="A63" s="28">
        <v>702</v>
      </c>
      <c r="B63" s="28">
        <v>2</v>
      </c>
      <c r="C63" s="28">
        <v>101</v>
      </c>
      <c r="D63" s="28">
        <v>1054</v>
      </c>
      <c r="E63" s="28">
        <v>700</v>
      </c>
      <c r="F63" s="29">
        <v>2.4</v>
      </c>
      <c r="G63" s="28">
        <v>1600</v>
      </c>
    </row>
    <row r="64" spans="1:7" x14ac:dyDescent="0.3">
      <c r="A64" s="28">
        <v>702</v>
      </c>
      <c r="B64" s="28">
        <v>2</v>
      </c>
      <c r="C64" s="28">
        <v>101</v>
      </c>
      <c r="D64" s="28">
        <v>1055</v>
      </c>
      <c r="E64" s="28">
        <v>700</v>
      </c>
      <c r="F64" s="29">
        <v>2.4</v>
      </c>
      <c r="G64" s="28">
        <v>1600</v>
      </c>
    </row>
    <row r="65" spans="1:7" x14ac:dyDescent="0.3">
      <c r="A65" s="28">
        <v>702</v>
      </c>
      <c r="B65" s="28">
        <v>2</v>
      </c>
      <c r="C65" s="28">
        <v>103</v>
      </c>
      <c r="D65" s="28">
        <v>1052</v>
      </c>
      <c r="E65" s="28">
        <v>1000</v>
      </c>
      <c r="F65" s="29">
        <v>1.8</v>
      </c>
      <c r="G65" s="28">
        <v>1800</v>
      </c>
    </row>
    <row r="66" spans="1:7" x14ac:dyDescent="0.3">
      <c r="A66" s="28">
        <v>700</v>
      </c>
      <c r="B66" s="28">
        <v>3</v>
      </c>
      <c r="C66" s="28">
        <v>101</v>
      </c>
      <c r="D66" s="28">
        <v>1016</v>
      </c>
      <c r="E66" s="28">
        <v>600</v>
      </c>
      <c r="F66" s="29">
        <v>3.3</v>
      </c>
      <c r="G66" s="28">
        <v>2000</v>
      </c>
    </row>
    <row r="67" spans="1:7" x14ac:dyDescent="0.3">
      <c r="A67" s="28">
        <v>702</v>
      </c>
      <c r="B67" s="28">
        <v>2</v>
      </c>
      <c r="C67" s="28">
        <v>103</v>
      </c>
      <c r="D67" s="28">
        <v>1050</v>
      </c>
      <c r="E67" s="28">
        <v>1300</v>
      </c>
      <c r="F67" s="29">
        <v>1.5</v>
      </c>
      <c r="G67" s="28">
        <v>2000</v>
      </c>
    </row>
    <row r="68" spans="1:7" x14ac:dyDescent="0.3">
      <c r="A68" s="28">
        <v>702</v>
      </c>
      <c r="B68" s="28">
        <v>2</v>
      </c>
      <c r="C68" s="28">
        <v>103</v>
      </c>
      <c r="D68" s="28">
        <v>1051</v>
      </c>
      <c r="E68" s="28">
        <v>1000</v>
      </c>
      <c r="F68" s="29">
        <v>2</v>
      </c>
      <c r="G68" s="28">
        <v>2000</v>
      </c>
    </row>
    <row r="69" spans="1:7" x14ac:dyDescent="0.3">
      <c r="A69" s="28">
        <v>801</v>
      </c>
      <c r="B69" s="28">
        <v>7</v>
      </c>
      <c r="C69" s="28">
        <v>100</v>
      </c>
      <c r="D69" s="28">
        <v>1705</v>
      </c>
      <c r="E69" s="28">
        <v>600</v>
      </c>
      <c r="F69" s="29">
        <v>3.9</v>
      </c>
      <c r="G69" s="28">
        <v>2000</v>
      </c>
    </row>
    <row r="70" spans="1:7" x14ac:dyDescent="0.3">
      <c r="A70" s="28">
        <v>801</v>
      </c>
      <c r="B70" s="28">
        <v>7</v>
      </c>
      <c r="C70" s="28">
        <v>100</v>
      </c>
      <c r="D70" s="28">
        <v>1706</v>
      </c>
      <c r="E70" s="28">
        <v>700</v>
      </c>
      <c r="F70" s="29">
        <v>3.5</v>
      </c>
      <c r="G70" s="28">
        <v>2000</v>
      </c>
    </row>
    <row r="71" spans="1:7" x14ac:dyDescent="0.3">
      <c r="A71" s="28">
        <v>801</v>
      </c>
      <c r="B71" s="28">
        <v>4</v>
      </c>
      <c r="C71" s="28">
        <v>101</v>
      </c>
      <c r="D71" s="28">
        <v>1102</v>
      </c>
      <c r="E71" s="28">
        <v>600</v>
      </c>
      <c r="F71" s="29">
        <v>4</v>
      </c>
      <c r="G71" s="28">
        <v>2000</v>
      </c>
    </row>
    <row r="72" spans="1:7" x14ac:dyDescent="0.3">
      <c r="A72" s="28">
        <v>801</v>
      </c>
      <c r="B72" s="28">
        <v>4</v>
      </c>
      <c r="C72" s="28">
        <v>101</v>
      </c>
      <c r="D72" s="28">
        <v>1103</v>
      </c>
      <c r="E72" s="28">
        <v>600</v>
      </c>
      <c r="F72" s="29">
        <v>3.8</v>
      </c>
      <c r="G72" s="28">
        <v>2000</v>
      </c>
    </row>
    <row r="73" spans="1:7" x14ac:dyDescent="0.3">
      <c r="A73" s="28">
        <v>802</v>
      </c>
      <c r="B73" s="28">
        <v>5</v>
      </c>
      <c r="C73" s="28">
        <v>102</v>
      </c>
      <c r="D73" s="28">
        <v>1523</v>
      </c>
      <c r="E73" s="28">
        <v>1100</v>
      </c>
      <c r="F73" s="29">
        <v>1.9</v>
      </c>
      <c r="G73" s="28">
        <v>2000</v>
      </c>
    </row>
    <row r="74" spans="1:7" x14ac:dyDescent="0.3">
      <c r="A74" s="28">
        <v>900</v>
      </c>
      <c r="B74" s="28">
        <v>2</v>
      </c>
      <c r="C74" s="28">
        <v>102</v>
      </c>
      <c r="D74" s="28">
        <v>1022</v>
      </c>
      <c r="E74" s="28">
        <v>900</v>
      </c>
      <c r="F74" s="29">
        <v>2.5</v>
      </c>
      <c r="G74" s="28">
        <v>2000</v>
      </c>
    </row>
    <row r="75" spans="1:7" x14ac:dyDescent="0.3">
      <c r="A75" s="28">
        <v>902</v>
      </c>
      <c r="B75" s="28">
        <v>7</v>
      </c>
      <c r="C75" s="28">
        <v>100</v>
      </c>
      <c r="D75" s="28">
        <v>1702</v>
      </c>
      <c r="E75" s="28">
        <v>500</v>
      </c>
      <c r="F75" s="29">
        <v>4</v>
      </c>
      <c r="G75" s="28">
        <v>2000</v>
      </c>
    </row>
    <row r="76" spans="1:7" x14ac:dyDescent="0.3">
      <c r="A76" s="28">
        <v>902</v>
      </c>
      <c r="B76" s="28">
        <v>4</v>
      </c>
      <c r="C76" s="28">
        <v>101</v>
      </c>
      <c r="D76" s="28">
        <v>1101</v>
      </c>
      <c r="E76" s="28">
        <v>1000</v>
      </c>
      <c r="F76" s="29">
        <v>2.1</v>
      </c>
      <c r="G76" s="28">
        <v>2000</v>
      </c>
    </row>
    <row r="77" spans="1:7" x14ac:dyDescent="0.3">
      <c r="A77" s="28">
        <v>902</v>
      </c>
      <c r="B77" s="28">
        <v>3</v>
      </c>
      <c r="C77" s="28">
        <v>102</v>
      </c>
      <c r="D77" s="28">
        <v>1031</v>
      </c>
      <c r="E77" s="28">
        <v>700</v>
      </c>
      <c r="F77" s="29">
        <v>3.1</v>
      </c>
      <c r="G77" s="28">
        <v>2000</v>
      </c>
    </row>
    <row r="78" spans="1:7" x14ac:dyDescent="0.3">
      <c r="A78" s="28">
        <v>902</v>
      </c>
      <c r="B78" s="28">
        <v>3</v>
      </c>
      <c r="C78" s="28">
        <v>102</v>
      </c>
      <c r="D78" s="28">
        <v>1032</v>
      </c>
      <c r="E78" s="28">
        <v>600</v>
      </c>
      <c r="F78" s="29">
        <v>3.2</v>
      </c>
      <c r="G78" s="28">
        <v>2000</v>
      </c>
    </row>
    <row r="79" spans="1:7" x14ac:dyDescent="0.3">
      <c r="A79" s="28">
        <v>700</v>
      </c>
      <c r="B79" s="28">
        <v>1</v>
      </c>
      <c r="C79" s="28">
        <v>100</v>
      </c>
      <c r="D79" s="28">
        <v>1003</v>
      </c>
      <c r="E79" s="28">
        <v>800</v>
      </c>
      <c r="F79" s="29">
        <v>2.8</v>
      </c>
      <c r="G79" s="28">
        <v>2400</v>
      </c>
    </row>
    <row r="80" spans="1:7" x14ac:dyDescent="0.3">
      <c r="A80" s="28">
        <v>700</v>
      </c>
      <c r="B80" s="28">
        <v>3</v>
      </c>
      <c r="C80" s="28">
        <v>101</v>
      </c>
      <c r="D80" s="28">
        <v>1015</v>
      </c>
      <c r="E80" s="28">
        <v>700</v>
      </c>
      <c r="F80" s="29">
        <v>3.2</v>
      </c>
      <c r="G80" s="28">
        <v>2400</v>
      </c>
    </row>
    <row r="81" spans="1:7" x14ac:dyDescent="0.3">
      <c r="A81" s="28">
        <v>802</v>
      </c>
      <c r="B81" s="28">
        <v>5</v>
      </c>
      <c r="C81" s="28">
        <v>102</v>
      </c>
      <c r="D81" s="28">
        <v>1526</v>
      </c>
      <c r="E81" s="28">
        <v>1200</v>
      </c>
      <c r="F81" s="29">
        <v>2</v>
      </c>
      <c r="G81" s="28">
        <v>2400</v>
      </c>
    </row>
    <row r="82" spans="1:7" x14ac:dyDescent="0.3">
      <c r="A82" s="28">
        <v>802</v>
      </c>
      <c r="B82" s="28">
        <v>5</v>
      </c>
      <c r="C82" s="28">
        <v>102</v>
      </c>
      <c r="D82" s="28">
        <v>1527</v>
      </c>
      <c r="E82" s="28">
        <v>1000</v>
      </c>
      <c r="F82" s="29">
        <v>2.2999999999999998</v>
      </c>
      <c r="G82" s="28">
        <v>2400</v>
      </c>
    </row>
    <row r="83" spans="1:7" x14ac:dyDescent="0.3">
      <c r="A83" s="28">
        <v>701</v>
      </c>
      <c r="B83" s="28">
        <v>3</v>
      </c>
      <c r="C83" s="28">
        <v>102</v>
      </c>
      <c r="D83" s="28">
        <v>1034</v>
      </c>
      <c r="E83" s="28">
        <v>800</v>
      </c>
      <c r="F83" s="29">
        <v>3.4</v>
      </c>
      <c r="G83" s="28">
        <v>2500</v>
      </c>
    </row>
    <row r="84" spans="1:7" x14ac:dyDescent="0.3">
      <c r="A84" s="28">
        <v>902</v>
      </c>
      <c r="B84" s="28">
        <v>7</v>
      </c>
      <c r="C84" s="28">
        <v>100</v>
      </c>
      <c r="D84" s="28">
        <v>1706</v>
      </c>
      <c r="E84" s="28">
        <v>800</v>
      </c>
      <c r="F84" s="29">
        <v>3.5</v>
      </c>
      <c r="G84" s="28">
        <v>2500</v>
      </c>
    </row>
    <row r="85" spans="1:7" x14ac:dyDescent="0.3">
      <c r="A85" s="28">
        <v>701</v>
      </c>
      <c r="B85" s="28">
        <v>1</v>
      </c>
      <c r="C85" s="28">
        <v>100</v>
      </c>
      <c r="D85" s="28">
        <v>1003</v>
      </c>
      <c r="E85" s="28">
        <v>1000</v>
      </c>
      <c r="F85" s="29">
        <v>2.8</v>
      </c>
      <c r="G85" s="28">
        <v>2800</v>
      </c>
    </row>
    <row r="86" spans="1:7" x14ac:dyDescent="0.3">
      <c r="A86" s="28">
        <v>700</v>
      </c>
      <c r="B86" s="28">
        <v>2</v>
      </c>
      <c r="C86" s="28">
        <v>100</v>
      </c>
      <c r="D86" s="28">
        <v>1002</v>
      </c>
      <c r="E86" s="28">
        <v>1200</v>
      </c>
      <c r="F86" s="29">
        <v>2.4</v>
      </c>
      <c r="G86" s="28">
        <v>3000</v>
      </c>
    </row>
    <row r="87" spans="1:7" x14ac:dyDescent="0.3">
      <c r="A87" s="28">
        <v>701</v>
      </c>
      <c r="B87" s="28">
        <v>1</v>
      </c>
      <c r="C87" s="28">
        <v>100</v>
      </c>
      <c r="D87" s="28">
        <v>1002</v>
      </c>
      <c r="E87" s="28">
        <v>1300</v>
      </c>
      <c r="F87" s="29">
        <v>2.4</v>
      </c>
      <c r="G87" s="28">
        <v>3000</v>
      </c>
    </row>
    <row r="88" spans="1:7" x14ac:dyDescent="0.3">
      <c r="A88" s="28">
        <v>801</v>
      </c>
      <c r="B88" s="28">
        <v>7</v>
      </c>
      <c r="C88" s="28">
        <v>100</v>
      </c>
      <c r="D88" s="28">
        <v>1701</v>
      </c>
      <c r="E88" s="28">
        <v>800</v>
      </c>
      <c r="F88" s="29">
        <v>4</v>
      </c>
      <c r="G88" s="28">
        <v>3000</v>
      </c>
    </row>
    <row r="89" spans="1:7" x14ac:dyDescent="0.3">
      <c r="A89" s="28">
        <v>801</v>
      </c>
      <c r="B89" s="28">
        <v>7</v>
      </c>
      <c r="C89" s="28">
        <v>100</v>
      </c>
      <c r="D89" s="28">
        <v>1702</v>
      </c>
      <c r="E89" s="28">
        <v>900</v>
      </c>
      <c r="F89" s="29">
        <v>4</v>
      </c>
      <c r="G89" s="28">
        <v>3000</v>
      </c>
    </row>
    <row r="90" spans="1:7" x14ac:dyDescent="0.3">
      <c r="A90" s="28">
        <v>801</v>
      </c>
      <c r="B90" s="28">
        <v>7</v>
      </c>
      <c r="C90" s="28">
        <v>100</v>
      </c>
      <c r="D90" s="28">
        <v>1704</v>
      </c>
      <c r="E90" s="28">
        <v>700</v>
      </c>
      <c r="F90" s="29">
        <v>4.3</v>
      </c>
      <c r="G90" s="28">
        <v>3000</v>
      </c>
    </row>
    <row r="91" spans="1:7" x14ac:dyDescent="0.3">
      <c r="A91" s="28">
        <v>801</v>
      </c>
      <c r="B91" s="28">
        <v>7</v>
      </c>
      <c r="C91" s="28">
        <v>100</v>
      </c>
      <c r="D91" s="28">
        <v>1707</v>
      </c>
      <c r="E91" s="28">
        <v>900</v>
      </c>
      <c r="F91" s="29">
        <v>3.6</v>
      </c>
      <c r="G91" s="28">
        <v>3000</v>
      </c>
    </row>
    <row r="92" spans="1:7" x14ac:dyDescent="0.3">
      <c r="A92" s="28">
        <v>804</v>
      </c>
      <c r="B92" s="28">
        <v>7</v>
      </c>
      <c r="C92" s="28">
        <v>100</v>
      </c>
      <c r="D92" s="28">
        <v>1701</v>
      </c>
      <c r="E92" s="28">
        <v>600</v>
      </c>
      <c r="F92" s="29">
        <v>4</v>
      </c>
      <c r="G92" s="28">
        <v>3000</v>
      </c>
    </row>
    <row r="93" spans="1:7" x14ac:dyDescent="0.3">
      <c r="A93" s="28">
        <v>804</v>
      </c>
      <c r="B93" s="28">
        <v>7</v>
      </c>
      <c r="C93" s="28">
        <v>100</v>
      </c>
      <c r="D93" s="28">
        <v>1702</v>
      </c>
      <c r="E93" s="28">
        <v>700</v>
      </c>
      <c r="F93" s="29">
        <v>4</v>
      </c>
      <c r="G93" s="28">
        <v>3000</v>
      </c>
    </row>
    <row r="94" spans="1:7" x14ac:dyDescent="0.3">
      <c r="A94" s="28">
        <v>804</v>
      </c>
      <c r="B94" s="28">
        <v>7</v>
      </c>
      <c r="C94" s="28">
        <v>100</v>
      </c>
      <c r="D94" s="28">
        <v>1703</v>
      </c>
      <c r="E94" s="28">
        <v>600</v>
      </c>
      <c r="F94" s="29">
        <v>5.2</v>
      </c>
      <c r="G94" s="28">
        <v>3000</v>
      </c>
    </row>
    <row r="95" spans="1:7" x14ac:dyDescent="0.3">
      <c r="A95" s="28">
        <v>804</v>
      </c>
      <c r="B95" s="28">
        <v>4</v>
      </c>
      <c r="C95" s="28">
        <v>101</v>
      </c>
      <c r="D95" s="28">
        <v>1101</v>
      </c>
      <c r="E95" s="28">
        <v>1500</v>
      </c>
      <c r="F95" s="29">
        <v>2.1</v>
      </c>
      <c r="G95" s="28">
        <v>3000</v>
      </c>
    </row>
    <row r="96" spans="1:7" x14ac:dyDescent="0.3">
      <c r="A96" s="28">
        <v>902</v>
      </c>
      <c r="B96" s="28">
        <v>7</v>
      </c>
      <c r="C96" s="28">
        <v>100</v>
      </c>
      <c r="D96" s="28">
        <v>1701</v>
      </c>
      <c r="E96" s="28">
        <v>800</v>
      </c>
      <c r="F96" s="29">
        <v>4</v>
      </c>
      <c r="G96" s="28">
        <v>3000</v>
      </c>
    </row>
    <row r="97" spans="1:7" x14ac:dyDescent="0.3">
      <c r="A97" s="28">
        <v>902</v>
      </c>
      <c r="B97" s="28">
        <v>7</v>
      </c>
      <c r="C97" s="28">
        <v>100</v>
      </c>
      <c r="D97" s="28">
        <v>1703</v>
      </c>
      <c r="E97" s="28">
        <v>600</v>
      </c>
      <c r="F97" s="29">
        <v>5.2</v>
      </c>
      <c r="G97" s="28">
        <v>3000</v>
      </c>
    </row>
    <row r="98" spans="1:7" x14ac:dyDescent="0.3">
      <c r="A98" s="28">
        <v>902</v>
      </c>
      <c r="B98" s="28">
        <v>7</v>
      </c>
      <c r="C98" s="28">
        <v>100</v>
      </c>
      <c r="D98" s="28">
        <v>1704</v>
      </c>
      <c r="E98" s="28">
        <v>800</v>
      </c>
      <c r="F98" s="29">
        <v>4.3</v>
      </c>
      <c r="G98" s="28">
        <v>3000</v>
      </c>
    </row>
    <row r="99" spans="1:7" x14ac:dyDescent="0.3">
      <c r="A99" s="28">
        <v>902</v>
      </c>
      <c r="B99" s="28">
        <v>7</v>
      </c>
      <c r="C99" s="28">
        <v>100</v>
      </c>
      <c r="D99" s="28">
        <v>1705</v>
      </c>
      <c r="E99" s="28">
        <v>700</v>
      </c>
      <c r="F99" s="29">
        <v>3.9</v>
      </c>
      <c r="G99" s="28">
        <v>3000</v>
      </c>
    </row>
    <row r="100" spans="1:7" x14ac:dyDescent="0.3">
      <c r="A100" s="28">
        <v>902</v>
      </c>
      <c r="B100" s="28">
        <v>7</v>
      </c>
      <c r="C100" s="28">
        <v>100</v>
      </c>
      <c r="D100" s="28">
        <v>1707</v>
      </c>
      <c r="E100" s="28">
        <v>900</v>
      </c>
      <c r="F100" s="29">
        <v>3.6</v>
      </c>
      <c r="G100" s="28">
        <v>3000</v>
      </c>
    </row>
    <row r="101" spans="1:7" x14ac:dyDescent="0.3">
      <c r="A101" s="28">
        <v>902</v>
      </c>
      <c r="B101" s="28">
        <v>7</v>
      </c>
      <c r="C101" s="28">
        <v>100</v>
      </c>
      <c r="D101" s="28">
        <v>1708</v>
      </c>
      <c r="E101" s="28">
        <v>1000</v>
      </c>
      <c r="F101" s="29">
        <v>3.8</v>
      </c>
      <c r="G101" s="28">
        <v>3000</v>
      </c>
    </row>
    <row r="102" spans="1:7" x14ac:dyDescent="0.3">
      <c r="A102" s="28">
        <v>902</v>
      </c>
      <c r="B102" s="28">
        <v>7</v>
      </c>
      <c r="C102" s="28">
        <v>100</v>
      </c>
      <c r="D102" s="28">
        <v>1709</v>
      </c>
      <c r="E102" s="28">
        <v>1100</v>
      </c>
      <c r="F102" s="29">
        <v>3.9</v>
      </c>
      <c r="G102" s="28">
        <v>3500</v>
      </c>
    </row>
    <row r="103" spans="1:7" x14ac:dyDescent="0.3">
      <c r="A103" s="28">
        <v>902</v>
      </c>
      <c r="B103" s="28">
        <v>4</v>
      </c>
      <c r="C103" s="28">
        <v>101</v>
      </c>
      <c r="D103" s="28">
        <v>1102</v>
      </c>
      <c r="E103" s="28">
        <v>900</v>
      </c>
      <c r="F103" s="29">
        <v>4</v>
      </c>
      <c r="G103" s="28">
        <v>3500</v>
      </c>
    </row>
    <row r="104" spans="1:7" x14ac:dyDescent="0.3">
      <c r="A104" s="28">
        <v>701</v>
      </c>
      <c r="B104" s="28">
        <v>1</v>
      </c>
      <c r="C104" s="28">
        <v>100</v>
      </c>
      <c r="D104" s="28">
        <v>1001</v>
      </c>
      <c r="E104" s="28">
        <v>1100</v>
      </c>
      <c r="F104" s="29">
        <v>3.5</v>
      </c>
      <c r="G104" s="28">
        <v>3600</v>
      </c>
    </row>
    <row r="105" spans="1:7" x14ac:dyDescent="0.3">
      <c r="A105" s="28">
        <v>700</v>
      </c>
      <c r="B105" s="28">
        <v>1</v>
      </c>
      <c r="C105" s="28">
        <v>100</v>
      </c>
      <c r="D105" s="28">
        <v>1001</v>
      </c>
      <c r="E105" s="28">
        <v>1000</v>
      </c>
      <c r="F105" s="29">
        <v>3.5</v>
      </c>
      <c r="G105" s="28">
        <v>3700</v>
      </c>
    </row>
    <row r="106" spans="1:7" x14ac:dyDescent="0.3">
      <c r="A106" s="28">
        <v>801</v>
      </c>
      <c r="B106" s="28">
        <v>7</v>
      </c>
      <c r="C106" s="28">
        <v>100</v>
      </c>
      <c r="D106" s="28">
        <v>1703</v>
      </c>
      <c r="E106" s="28">
        <v>800</v>
      </c>
      <c r="F106" s="29">
        <v>5.2</v>
      </c>
      <c r="G106" s="28">
        <v>4000</v>
      </c>
    </row>
    <row r="107" spans="1:7" x14ac:dyDescent="0.3">
      <c r="A107" s="28">
        <v>804</v>
      </c>
      <c r="B107" s="28">
        <v>4</v>
      </c>
      <c r="C107" s="28">
        <v>101</v>
      </c>
      <c r="D107" s="28">
        <v>1102</v>
      </c>
      <c r="E107" s="28">
        <v>1200</v>
      </c>
      <c r="F107" s="29">
        <v>4</v>
      </c>
      <c r="G107" s="28">
        <v>5000</v>
      </c>
    </row>
    <row r="108" spans="1:7" x14ac:dyDescent="0.3">
      <c r="A108" s="28">
        <v>804</v>
      </c>
      <c r="B108" s="28">
        <v>4</v>
      </c>
      <c r="C108" s="28">
        <v>101</v>
      </c>
      <c r="D108" s="28">
        <v>1105</v>
      </c>
      <c r="E108" s="28">
        <v>1500</v>
      </c>
      <c r="F108" s="29">
        <v>3.6</v>
      </c>
      <c r="G108" s="28">
        <v>5000</v>
      </c>
    </row>
    <row r="109" spans="1:7" x14ac:dyDescent="0.3">
      <c r="A109" s="28">
        <v>804</v>
      </c>
      <c r="B109" s="28">
        <v>4</v>
      </c>
      <c r="C109" s="28">
        <v>101</v>
      </c>
      <c r="D109" s="28">
        <v>1104</v>
      </c>
      <c r="E109" s="28">
        <v>1800</v>
      </c>
      <c r="F109" s="29">
        <v>3.7</v>
      </c>
      <c r="G109" s="28">
        <v>6500</v>
      </c>
    </row>
    <row r="110" spans="1:7" x14ac:dyDescent="0.3">
      <c r="A110" s="28">
        <v>804</v>
      </c>
      <c r="B110" s="28">
        <v>4</v>
      </c>
      <c r="C110" s="28">
        <v>101</v>
      </c>
      <c r="D110" s="28">
        <v>1103</v>
      </c>
      <c r="E110" s="28">
        <v>2000</v>
      </c>
      <c r="F110" s="29">
        <v>3.8</v>
      </c>
      <c r="G110" s="28">
        <v>7000</v>
      </c>
    </row>
  </sheetData>
  <conditionalFormatting sqref="K3:K6">
    <cfRule type="containsText" dxfId="29" priority="1" operator="containsText" text="stimmt nicht">
      <formula>NOT(ISERROR(SEARCH("stimmt nicht",K3)))</formula>
    </cfRule>
    <cfRule type="containsText" dxfId="28" priority="2" operator="containsText" text="richtig">
      <formula>NOT(ISERROR(SEARCH("richtig",K3)))</formula>
    </cfRule>
  </conditionalFormatting>
  <printOptions gridLines="1" gridLinesSet="0"/>
  <pageMargins left="0.78740157480314965" right="0.78740157480314965" top="0.98425196850393704" bottom="0.98425196850393704" header="0.51181102362204722" footer="0.51181102362204722"/>
  <pageSetup paperSize="9" fitToWidth="0" fitToHeight="0" orientation="portrait" horizontalDpi="4294967292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5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3.8" x14ac:dyDescent="0.3"/>
  <cols>
    <col min="1" max="1" width="4.44140625" style="8" customWidth="1"/>
    <col min="2" max="2" width="11.44140625" style="8"/>
    <col min="3" max="3" width="16.109375" style="8" customWidth="1"/>
    <col min="4" max="4" width="10.44140625" style="8" customWidth="1"/>
    <col min="5" max="5" width="11.88671875" style="8" customWidth="1"/>
    <col min="6" max="6" width="9.44140625" style="8" customWidth="1"/>
    <col min="7" max="7" width="10.109375" style="8" customWidth="1"/>
    <col min="8" max="8" width="13.5546875" style="8" customWidth="1"/>
    <col min="9" max="9" width="8.44140625" style="8" customWidth="1"/>
    <col min="10" max="10" width="22" style="8" customWidth="1"/>
    <col min="11" max="11" width="11.44140625" style="8"/>
    <col min="12" max="12" width="8.88671875" style="8" bestFit="1" customWidth="1"/>
    <col min="13" max="13" width="8.88671875" style="8" hidden="1" customWidth="1"/>
    <col min="14" max="14" width="11.88671875" style="8" hidden="1" customWidth="1"/>
    <col min="15" max="15" width="12.21875" style="8" hidden="1" customWidth="1"/>
    <col min="16" max="16" width="9.88671875" style="8" hidden="1" customWidth="1"/>
    <col min="17" max="16384" width="11.44140625" style="8"/>
  </cols>
  <sheetData>
    <row r="1" spans="1:16" ht="34.200000000000003" customHeight="1" x14ac:dyDescent="0.3">
      <c r="A1" s="14" t="s">
        <v>144</v>
      </c>
      <c r="B1" s="14"/>
      <c r="C1" s="14"/>
      <c r="D1" s="23" t="s">
        <v>160</v>
      </c>
      <c r="E1" s="14"/>
      <c r="F1" s="14"/>
      <c r="G1" s="14"/>
      <c r="H1" s="14"/>
      <c r="I1" s="14"/>
      <c r="J1" s="14"/>
      <c r="M1" s="34"/>
      <c r="N1" s="36" t="s">
        <v>157</v>
      </c>
    </row>
    <row r="2" spans="1:16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M2" s="34"/>
      <c r="N2" s="35" t="s">
        <v>12</v>
      </c>
      <c r="O2" s="41" t="s">
        <v>171</v>
      </c>
      <c r="P2" s="41" t="s">
        <v>172</v>
      </c>
    </row>
    <row r="3" spans="1:16" ht="14.55" customHeight="1" x14ac:dyDescent="0.3">
      <c r="A3" s="22">
        <v>7</v>
      </c>
      <c r="B3" s="21" t="s">
        <v>145</v>
      </c>
      <c r="C3" s="21"/>
      <c r="D3" s="21"/>
      <c r="E3" s="21"/>
      <c r="F3" s="21"/>
      <c r="G3" s="21"/>
      <c r="H3" s="9"/>
      <c r="I3" s="21"/>
      <c r="J3" s="43" t="str">
        <f>IF(H3="","",IF(O3="ohne Funktion","mit Funktion lösen",IF(P3="Funktion ok",IF(H3=M3,"richtig","anschliessend Filter noch setzen"),"Funktion überprüfen")))</f>
        <v/>
      </c>
      <c r="K3" s="6" t="str">
        <f>IF(I3="","",IF(I3=M3,"richtig","stimmt nicht"))</f>
        <v/>
      </c>
      <c r="L3" s="11">
        <v>10</v>
      </c>
      <c r="M3" s="34">
        <f>DCOUNTA(A6:J35,D6,N2:N3)</f>
        <v>10</v>
      </c>
      <c r="N3" s="34" t="s">
        <v>120</v>
      </c>
      <c r="O3" s="42" t="str">
        <f ca="1">_xlfn.IFNA(_xlfn.FORMULATEXT(H3),"ohne Funktion")</f>
        <v>ohne Funktion</v>
      </c>
      <c r="P3" s="42" t="str">
        <f ca="1">IF(AND(LEFT(O3,13)="=TEILERGEBNIS",OR(MID(O3,15,1)="2",MID(O3,15,1)="3")),"Funktion ok","falsch")</f>
        <v>falsch</v>
      </c>
    </row>
    <row r="4" spans="1:16" x14ac:dyDescent="0.3">
      <c r="A4" s="22">
        <v>8</v>
      </c>
      <c r="B4" s="21" t="s">
        <v>146</v>
      </c>
      <c r="C4" s="21"/>
      <c r="D4" s="21"/>
      <c r="E4" s="21"/>
      <c r="F4" s="21"/>
      <c r="G4" s="21"/>
      <c r="H4" s="9"/>
      <c r="I4" s="21"/>
      <c r="J4" s="43" t="str">
        <f>IF(H4="","",IF(O4="ohne Funktion","mit Funktion lösen",IF(P4="Funktion ok",IF(H4=M4,"richtig","anschliessend Filter noch setzen"),"Funktion überprüfen")))</f>
        <v/>
      </c>
      <c r="K4" s="6" t="str">
        <f t="shared" ref="K4" si="0">IF(I4="","",IF(I4=M4,"richtig","stimmt nicht"))</f>
        <v/>
      </c>
      <c r="L4" s="12">
        <v>31133</v>
      </c>
      <c r="M4" s="37">
        <f>DAVERAGE(A6:J35,J6,N2:N3)</f>
        <v>31133</v>
      </c>
      <c r="N4" s="34"/>
      <c r="O4" s="42" t="str">
        <f ca="1">_xlfn.IFNA(_xlfn.FORMULATEXT(H4),"ohne Funktion")</f>
        <v>ohne Funktion</v>
      </c>
      <c r="P4" s="42" t="str">
        <f ca="1">IF(AND(LEFT(O4,13)="=TEILERGEBNIS",AND(MID(O4,15,1)="1",MID(O4,17,6)="J7:J35")),"Funktion ok","falsch")</f>
        <v>falsch</v>
      </c>
    </row>
    <row r="5" spans="1:16" x14ac:dyDescent="0.3">
      <c r="K5" s="6"/>
    </row>
    <row r="6" spans="1:16" ht="14.4" x14ac:dyDescent="0.3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108</v>
      </c>
      <c r="I6" s="15" t="s">
        <v>16</v>
      </c>
      <c r="J6" s="15" t="s">
        <v>1</v>
      </c>
    </row>
    <row r="7" spans="1:16" x14ac:dyDescent="0.3">
      <c r="A7" s="10">
        <v>20</v>
      </c>
      <c r="B7" s="10" t="s">
        <v>17</v>
      </c>
      <c r="C7" s="10" t="s">
        <v>113</v>
      </c>
      <c r="D7" s="10" t="s">
        <v>25</v>
      </c>
      <c r="E7" s="10">
        <v>36472</v>
      </c>
      <c r="F7" s="10">
        <v>89700</v>
      </c>
      <c r="G7" s="10">
        <v>110</v>
      </c>
      <c r="H7" s="10">
        <v>2250</v>
      </c>
      <c r="I7" s="10" t="s">
        <v>20</v>
      </c>
      <c r="J7" s="44">
        <v>6500</v>
      </c>
    </row>
    <row r="8" spans="1:16" x14ac:dyDescent="0.3">
      <c r="A8" s="10">
        <v>21</v>
      </c>
      <c r="B8" s="10" t="s">
        <v>17</v>
      </c>
      <c r="C8" s="10" t="s">
        <v>114</v>
      </c>
      <c r="D8" s="10" t="s">
        <v>18</v>
      </c>
      <c r="E8" s="10">
        <v>36747</v>
      </c>
      <c r="F8" s="10">
        <v>143000</v>
      </c>
      <c r="G8" s="10">
        <v>170</v>
      </c>
      <c r="H8" s="10">
        <v>2300</v>
      </c>
      <c r="I8" s="10" t="s">
        <v>20</v>
      </c>
      <c r="J8" s="44">
        <v>11800</v>
      </c>
    </row>
    <row r="9" spans="1:16" x14ac:dyDescent="0.3">
      <c r="A9" s="10">
        <v>22</v>
      </c>
      <c r="B9" s="10" t="s">
        <v>17</v>
      </c>
      <c r="C9" s="10" t="s">
        <v>115</v>
      </c>
      <c r="D9" s="10" t="s">
        <v>18</v>
      </c>
      <c r="E9" s="10">
        <v>37476</v>
      </c>
      <c r="F9" s="10">
        <v>15300</v>
      </c>
      <c r="G9" s="10">
        <v>169</v>
      </c>
      <c r="H9" s="10">
        <v>2300</v>
      </c>
      <c r="I9" s="10" t="s">
        <v>19</v>
      </c>
      <c r="J9" s="44">
        <v>31080</v>
      </c>
    </row>
    <row r="10" spans="1:16" x14ac:dyDescent="0.3">
      <c r="A10" s="10">
        <v>23</v>
      </c>
      <c r="B10" s="10" t="s">
        <v>28</v>
      </c>
      <c r="C10" s="10" t="s">
        <v>116</v>
      </c>
      <c r="D10" s="10" t="s">
        <v>18</v>
      </c>
      <c r="E10" s="10">
        <v>37568</v>
      </c>
      <c r="F10" s="10">
        <v>134400</v>
      </c>
      <c r="G10" s="10">
        <v>196</v>
      </c>
      <c r="H10" s="10">
        <v>2198</v>
      </c>
      <c r="I10" s="10" t="s">
        <v>19</v>
      </c>
      <c r="J10" s="44">
        <v>7500</v>
      </c>
    </row>
    <row r="11" spans="1:16" x14ac:dyDescent="0.3">
      <c r="A11" s="10">
        <v>24</v>
      </c>
      <c r="B11" s="10" t="s">
        <v>17</v>
      </c>
      <c r="C11" s="10" t="s">
        <v>117</v>
      </c>
      <c r="D11" s="10" t="s">
        <v>18</v>
      </c>
      <c r="E11" s="10">
        <v>37568</v>
      </c>
      <c r="F11" s="10">
        <v>56000</v>
      </c>
      <c r="G11" s="10">
        <v>147</v>
      </c>
      <c r="H11" s="10">
        <v>3000</v>
      </c>
      <c r="I11" s="10" t="s">
        <v>20</v>
      </c>
      <c r="J11" s="44">
        <v>42100</v>
      </c>
    </row>
    <row r="12" spans="1:16" x14ac:dyDescent="0.3">
      <c r="A12" s="10">
        <v>25</v>
      </c>
      <c r="B12" s="10" t="s">
        <v>17</v>
      </c>
      <c r="C12" s="10" t="s">
        <v>118</v>
      </c>
      <c r="D12" s="10" t="s">
        <v>18</v>
      </c>
      <c r="E12" s="10">
        <v>37660</v>
      </c>
      <c r="F12" s="10">
        <v>180000</v>
      </c>
      <c r="G12" s="10">
        <v>220</v>
      </c>
      <c r="H12" s="10">
        <v>2290</v>
      </c>
      <c r="I12" s="10" t="s">
        <v>19</v>
      </c>
      <c r="J12" s="44">
        <v>13999</v>
      </c>
    </row>
    <row r="13" spans="1:16" x14ac:dyDescent="0.3">
      <c r="A13" s="10">
        <v>26</v>
      </c>
      <c r="B13" s="10" t="s">
        <v>17</v>
      </c>
      <c r="C13" s="10" t="s">
        <v>119</v>
      </c>
      <c r="D13" s="10" t="s">
        <v>120</v>
      </c>
      <c r="E13" s="10">
        <v>37933</v>
      </c>
      <c r="F13" s="10">
        <v>23500</v>
      </c>
      <c r="G13" s="10">
        <v>147</v>
      </c>
      <c r="H13" s="10">
        <v>3000</v>
      </c>
      <c r="I13" s="10" t="s">
        <v>21</v>
      </c>
      <c r="J13" s="44">
        <v>46500</v>
      </c>
    </row>
    <row r="14" spans="1:16" x14ac:dyDescent="0.3">
      <c r="A14" s="10">
        <v>27</v>
      </c>
      <c r="B14" s="10" t="s">
        <v>121</v>
      </c>
      <c r="C14" s="10" t="s">
        <v>122</v>
      </c>
      <c r="D14" s="10" t="s">
        <v>120</v>
      </c>
      <c r="E14" s="10">
        <v>37933</v>
      </c>
      <c r="F14" s="10">
        <v>110800</v>
      </c>
      <c r="G14" s="10">
        <v>160</v>
      </c>
      <c r="H14" s="10">
        <v>1994</v>
      </c>
      <c r="I14" s="10" t="s">
        <v>24</v>
      </c>
      <c r="J14" s="44">
        <v>12500</v>
      </c>
    </row>
    <row r="15" spans="1:16" x14ac:dyDescent="0.3">
      <c r="A15" s="10">
        <v>28</v>
      </c>
      <c r="B15" s="10" t="s">
        <v>17</v>
      </c>
      <c r="C15" s="10" t="s">
        <v>123</v>
      </c>
      <c r="D15" s="10" t="s">
        <v>124</v>
      </c>
      <c r="E15" s="10">
        <v>38725</v>
      </c>
      <c r="F15" s="10">
        <v>92100</v>
      </c>
      <c r="G15" s="10">
        <v>220</v>
      </c>
      <c r="H15" s="10">
        <v>5328</v>
      </c>
      <c r="I15" s="10" t="s">
        <v>24</v>
      </c>
      <c r="J15" s="44">
        <v>16500</v>
      </c>
    </row>
    <row r="16" spans="1:16" x14ac:dyDescent="0.3">
      <c r="A16" s="10">
        <v>29</v>
      </c>
      <c r="B16" s="10" t="s">
        <v>22</v>
      </c>
      <c r="C16" s="10" t="s">
        <v>112</v>
      </c>
      <c r="D16" s="10" t="s">
        <v>120</v>
      </c>
      <c r="E16" s="10">
        <v>39144</v>
      </c>
      <c r="F16" s="10">
        <v>91000</v>
      </c>
      <c r="G16" s="10">
        <v>165</v>
      </c>
      <c r="H16" s="10">
        <v>2987</v>
      </c>
      <c r="I16" s="10" t="s">
        <v>35</v>
      </c>
      <c r="J16" s="44">
        <v>27900</v>
      </c>
    </row>
    <row r="17" spans="1:10" x14ac:dyDescent="0.3">
      <c r="A17" s="10">
        <v>30</v>
      </c>
      <c r="B17" s="10" t="s">
        <v>17</v>
      </c>
      <c r="C17" s="10" t="s">
        <v>125</v>
      </c>
      <c r="D17" s="10" t="s">
        <v>124</v>
      </c>
      <c r="E17" s="10">
        <v>39152</v>
      </c>
      <c r="F17" s="10">
        <v>62000</v>
      </c>
      <c r="G17" s="10">
        <v>220</v>
      </c>
      <c r="H17" s="10">
        <v>5328</v>
      </c>
      <c r="I17" s="10" t="s">
        <v>35</v>
      </c>
      <c r="J17" s="44">
        <v>19900</v>
      </c>
    </row>
    <row r="18" spans="1:10" x14ac:dyDescent="0.3">
      <c r="A18" s="10">
        <v>31</v>
      </c>
      <c r="B18" s="10" t="s">
        <v>26</v>
      </c>
      <c r="C18" s="10" t="s">
        <v>126</v>
      </c>
      <c r="D18" s="10" t="s">
        <v>18</v>
      </c>
      <c r="E18" s="10">
        <v>39241</v>
      </c>
      <c r="F18" s="10">
        <v>82000</v>
      </c>
      <c r="G18" s="10">
        <v>85</v>
      </c>
      <c r="H18" s="10">
        <v>1896</v>
      </c>
      <c r="I18" s="10" t="s">
        <v>20</v>
      </c>
      <c r="J18" s="44">
        <v>18900</v>
      </c>
    </row>
    <row r="19" spans="1:10" x14ac:dyDescent="0.3">
      <c r="A19" s="10">
        <v>32</v>
      </c>
      <c r="B19" s="10" t="s">
        <v>22</v>
      </c>
      <c r="C19" s="10" t="s">
        <v>127</v>
      </c>
      <c r="D19" s="10" t="s">
        <v>124</v>
      </c>
      <c r="E19" s="10">
        <v>39760</v>
      </c>
      <c r="F19" s="10">
        <v>124000</v>
      </c>
      <c r="G19" s="10">
        <v>165</v>
      </c>
      <c r="H19" s="10">
        <v>2987</v>
      </c>
      <c r="I19" s="10" t="s">
        <v>20</v>
      </c>
      <c r="J19" s="44">
        <v>31800</v>
      </c>
    </row>
    <row r="20" spans="1:10" x14ac:dyDescent="0.3">
      <c r="A20" s="10">
        <v>33</v>
      </c>
      <c r="B20" s="10" t="s">
        <v>121</v>
      </c>
      <c r="C20" s="10" t="s">
        <v>128</v>
      </c>
      <c r="D20" s="10" t="s">
        <v>124</v>
      </c>
      <c r="E20" s="10">
        <v>39760</v>
      </c>
      <c r="F20" s="10">
        <v>108000</v>
      </c>
      <c r="G20" s="10">
        <v>110</v>
      </c>
      <c r="H20" s="10">
        <v>1998</v>
      </c>
      <c r="I20" s="10" t="s">
        <v>19</v>
      </c>
      <c r="J20" s="44">
        <v>16900</v>
      </c>
    </row>
    <row r="21" spans="1:10" x14ac:dyDescent="0.3">
      <c r="A21" s="10">
        <v>34</v>
      </c>
      <c r="B21" s="10" t="s">
        <v>31</v>
      </c>
      <c r="C21" s="10" t="s">
        <v>129</v>
      </c>
      <c r="D21" s="10" t="s">
        <v>120</v>
      </c>
      <c r="E21" s="10">
        <v>39883</v>
      </c>
      <c r="F21" s="10">
        <v>14240</v>
      </c>
      <c r="G21" s="10">
        <v>74</v>
      </c>
      <c r="H21" s="10">
        <v>1596</v>
      </c>
      <c r="I21" s="10" t="s">
        <v>32</v>
      </c>
      <c r="J21" s="44">
        <v>21230</v>
      </c>
    </row>
    <row r="22" spans="1:10" x14ac:dyDescent="0.3">
      <c r="A22" s="10">
        <v>35</v>
      </c>
      <c r="B22" s="10" t="s">
        <v>29</v>
      </c>
      <c r="C22" s="10" t="s">
        <v>130</v>
      </c>
      <c r="D22" s="10" t="s">
        <v>18</v>
      </c>
      <c r="E22" s="10">
        <v>39972</v>
      </c>
      <c r="F22" s="10">
        <v>44500</v>
      </c>
      <c r="G22" s="10">
        <v>257</v>
      </c>
      <c r="H22" s="10">
        <v>4100</v>
      </c>
      <c r="I22" s="10" t="s">
        <v>35</v>
      </c>
      <c r="J22" s="44">
        <v>40900</v>
      </c>
    </row>
    <row r="23" spans="1:10" x14ac:dyDescent="0.3">
      <c r="A23" s="10">
        <v>36</v>
      </c>
      <c r="B23" s="10" t="s">
        <v>121</v>
      </c>
      <c r="C23" s="10" t="s">
        <v>131</v>
      </c>
      <c r="D23" s="10" t="s">
        <v>18</v>
      </c>
      <c r="E23" s="10">
        <v>40064</v>
      </c>
      <c r="F23" s="10">
        <v>61000</v>
      </c>
      <c r="G23" s="10">
        <v>110</v>
      </c>
      <c r="H23" s="10">
        <v>1994</v>
      </c>
      <c r="I23" s="10" t="s">
        <v>23</v>
      </c>
      <c r="J23" s="44">
        <v>13900</v>
      </c>
    </row>
    <row r="24" spans="1:10" x14ac:dyDescent="0.3">
      <c r="A24" s="10">
        <v>37</v>
      </c>
      <c r="B24" s="10" t="s">
        <v>34</v>
      </c>
      <c r="C24" s="10" t="s">
        <v>132</v>
      </c>
      <c r="D24" s="10" t="s">
        <v>30</v>
      </c>
      <c r="E24" s="10">
        <v>40096</v>
      </c>
      <c r="F24" s="10">
        <v>4600</v>
      </c>
      <c r="G24" s="10">
        <v>100</v>
      </c>
      <c r="H24" s="10">
        <v>2230</v>
      </c>
      <c r="I24" s="10" t="s">
        <v>20</v>
      </c>
      <c r="J24" s="44">
        <v>22900</v>
      </c>
    </row>
    <row r="25" spans="1:10" x14ac:dyDescent="0.3">
      <c r="A25" s="10">
        <v>38</v>
      </c>
      <c r="B25" s="10" t="s">
        <v>29</v>
      </c>
      <c r="C25" s="10" t="s">
        <v>133</v>
      </c>
      <c r="D25" s="10" t="s">
        <v>30</v>
      </c>
      <c r="E25" s="10">
        <v>40248</v>
      </c>
      <c r="F25" s="10">
        <v>56000</v>
      </c>
      <c r="G25" s="10">
        <v>147</v>
      </c>
      <c r="H25" s="10">
        <v>1984</v>
      </c>
      <c r="I25" s="10" t="s">
        <v>32</v>
      </c>
      <c r="J25" s="44">
        <v>32900</v>
      </c>
    </row>
    <row r="26" spans="1:10" x14ac:dyDescent="0.3">
      <c r="A26" s="10">
        <v>39</v>
      </c>
      <c r="B26" s="10" t="s">
        <v>17</v>
      </c>
      <c r="C26" s="10" t="s">
        <v>134</v>
      </c>
      <c r="D26" s="10" t="s">
        <v>120</v>
      </c>
      <c r="E26" s="10">
        <v>40337</v>
      </c>
      <c r="F26" s="10">
        <v>19500</v>
      </c>
      <c r="G26" s="10">
        <v>110</v>
      </c>
      <c r="H26" s="10">
        <v>1910</v>
      </c>
      <c r="I26" s="10" t="s">
        <v>35</v>
      </c>
      <c r="J26" s="44">
        <v>29900</v>
      </c>
    </row>
    <row r="27" spans="1:10" x14ac:dyDescent="0.3">
      <c r="A27" s="10">
        <v>40</v>
      </c>
      <c r="B27" s="10" t="s">
        <v>31</v>
      </c>
      <c r="C27" s="10" t="s">
        <v>135</v>
      </c>
      <c r="D27" s="10" t="s">
        <v>18</v>
      </c>
      <c r="E27" s="10">
        <v>40369</v>
      </c>
      <c r="F27" s="10">
        <v>17000</v>
      </c>
      <c r="G27" s="10">
        <v>128</v>
      </c>
      <c r="H27" s="10">
        <v>2400</v>
      </c>
      <c r="I27" s="10" t="s">
        <v>32</v>
      </c>
      <c r="J27" s="44">
        <v>39900</v>
      </c>
    </row>
    <row r="28" spans="1:10" x14ac:dyDescent="0.3">
      <c r="A28" s="10">
        <v>41</v>
      </c>
      <c r="B28" s="10" t="s">
        <v>26</v>
      </c>
      <c r="C28" s="10" t="s">
        <v>136</v>
      </c>
      <c r="D28" s="10" t="s">
        <v>120</v>
      </c>
      <c r="E28" s="10">
        <v>40613</v>
      </c>
      <c r="F28" s="10">
        <v>24000</v>
      </c>
      <c r="G28" s="10">
        <v>245</v>
      </c>
      <c r="H28" s="10">
        <v>1984</v>
      </c>
      <c r="I28" s="10" t="s">
        <v>23</v>
      </c>
      <c r="J28" s="44">
        <v>49900</v>
      </c>
    </row>
    <row r="29" spans="1:10" x14ac:dyDescent="0.3">
      <c r="A29" s="10">
        <v>42</v>
      </c>
      <c r="B29" s="10" t="s">
        <v>31</v>
      </c>
      <c r="C29" s="10" t="s">
        <v>137</v>
      </c>
      <c r="D29" s="10" t="s">
        <v>120</v>
      </c>
      <c r="E29" s="10">
        <v>40642</v>
      </c>
      <c r="F29" s="10">
        <v>11700</v>
      </c>
      <c r="G29" s="10">
        <v>176</v>
      </c>
      <c r="H29" s="10">
        <v>1999</v>
      </c>
      <c r="I29" s="10" t="s">
        <v>19</v>
      </c>
      <c r="J29" s="44">
        <v>38900</v>
      </c>
    </row>
    <row r="30" spans="1:10" x14ac:dyDescent="0.3">
      <c r="A30" s="10">
        <v>43</v>
      </c>
      <c r="B30" s="10" t="s">
        <v>28</v>
      </c>
      <c r="C30" s="10" t="s">
        <v>138</v>
      </c>
      <c r="D30" s="10" t="s">
        <v>120</v>
      </c>
      <c r="E30" s="10">
        <v>40703</v>
      </c>
      <c r="F30" s="10">
        <v>19000</v>
      </c>
      <c r="G30" s="10">
        <v>85</v>
      </c>
      <c r="H30" s="10">
        <v>1598</v>
      </c>
      <c r="I30" s="10" t="s">
        <v>19</v>
      </c>
      <c r="J30" s="44">
        <v>18700</v>
      </c>
    </row>
    <row r="31" spans="1:10" x14ac:dyDescent="0.3">
      <c r="A31" s="10">
        <v>44</v>
      </c>
      <c r="B31" s="10" t="s">
        <v>22</v>
      </c>
      <c r="C31" s="10" t="s">
        <v>139</v>
      </c>
      <c r="D31" s="10" t="s">
        <v>30</v>
      </c>
      <c r="E31" s="10">
        <v>40732</v>
      </c>
      <c r="F31" s="10">
        <v>25500</v>
      </c>
      <c r="G31" s="10">
        <v>150</v>
      </c>
      <c r="H31" s="10">
        <v>2143</v>
      </c>
      <c r="I31" s="10" t="s">
        <v>32</v>
      </c>
      <c r="J31" s="44">
        <v>48000</v>
      </c>
    </row>
    <row r="32" spans="1:10" x14ac:dyDescent="0.3">
      <c r="A32" s="10">
        <v>45</v>
      </c>
      <c r="B32" s="10" t="s">
        <v>33</v>
      </c>
      <c r="C32" s="10" t="s">
        <v>140</v>
      </c>
      <c r="D32" s="10" t="s">
        <v>120</v>
      </c>
      <c r="E32" s="10">
        <v>40794</v>
      </c>
      <c r="F32" s="10">
        <v>20047</v>
      </c>
      <c r="G32" s="10">
        <v>92</v>
      </c>
      <c r="H32" s="10">
        <v>1596</v>
      </c>
      <c r="I32" s="10" t="s">
        <v>35</v>
      </c>
      <c r="J32" s="44">
        <v>17900</v>
      </c>
    </row>
    <row r="33" spans="1:10" x14ac:dyDescent="0.3">
      <c r="A33" s="10">
        <v>46</v>
      </c>
      <c r="B33" s="10" t="s">
        <v>26</v>
      </c>
      <c r="C33" s="10" t="s">
        <v>141</v>
      </c>
      <c r="D33" s="10" t="s">
        <v>27</v>
      </c>
      <c r="E33" s="10">
        <v>41129</v>
      </c>
      <c r="F33" s="10">
        <v>9000</v>
      </c>
      <c r="G33" s="10">
        <v>105</v>
      </c>
      <c r="H33" s="10">
        <v>1968</v>
      </c>
      <c r="I33" s="10" t="s">
        <v>24</v>
      </c>
      <c r="J33" s="44">
        <v>32900</v>
      </c>
    </row>
    <row r="34" spans="1:10" x14ac:dyDescent="0.3">
      <c r="A34" s="10">
        <v>47</v>
      </c>
      <c r="B34" s="10" t="s">
        <v>22</v>
      </c>
      <c r="C34" s="10" t="s">
        <v>142</v>
      </c>
      <c r="D34" s="10" t="s">
        <v>120</v>
      </c>
      <c r="E34" s="10">
        <v>41130</v>
      </c>
      <c r="F34" s="10">
        <v>24900</v>
      </c>
      <c r="G34" s="10">
        <v>150</v>
      </c>
      <c r="H34" s="10">
        <v>2143</v>
      </c>
      <c r="I34" s="10" t="s">
        <v>19</v>
      </c>
      <c r="J34" s="44">
        <v>47900</v>
      </c>
    </row>
    <row r="35" spans="1:10" x14ac:dyDescent="0.3">
      <c r="A35" s="10">
        <v>48</v>
      </c>
      <c r="B35" s="10" t="s">
        <v>28</v>
      </c>
      <c r="C35" s="10" t="s">
        <v>143</v>
      </c>
      <c r="D35" s="10" t="s">
        <v>30</v>
      </c>
      <c r="E35" s="10">
        <v>41161</v>
      </c>
      <c r="F35" s="10">
        <v>100</v>
      </c>
      <c r="G35" s="10">
        <v>105</v>
      </c>
      <c r="H35" s="10">
        <v>1364</v>
      </c>
      <c r="I35" s="10" t="s">
        <v>35</v>
      </c>
      <c r="J35" s="44">
        <v>24600</v>
      </c>
    </row>
  </sheetData>
  <conditionalFormatting sqref="K3:K4">
    <cfRule type="containsText" dxfId="27" priority="8" operator="containsText" text="stimmt nicht">
      <formula>NOT(ISERROR(SEARCH("stimmt nicht",K3)))</formula>
    </cfRule>
    <cfRule type="containsText" dxfId="26" priority="9" operator="containsText" text="richtig">
      <formula>NOT(ISERROR(SEARCH("richtig",K3)))</formula>
    </cfRule>
  </conditionalFormatting>
  <conditionalFormatting sqref="K5">
    <cfRule type="containsText" dxfId="25" priority="6" operator="containsText" text="stimmt nicht">
      <formula>NOT(ISERROR(SEARCH("stimmt nicht",K5)))</formula>
    </cfRule>
    <cfRule type="containsText" dxfId="24" priority="7" operator="containsText" text="richtig">
      <formula>NOT(ISERROR(SEARCH("richtig",K5)))</formula>
    </cfRule>
  </conditionalFormatting>
  <conditionalFormatting sqref="J3:J4">
    <cfRule type="containsText" dxfId="23" priority="4" operator="containsText" text="stimmt nicht">
      <formula>NOT(ISERROR(SEARCH("stimmt nicht",J3)))</formula>
    </cfRule>
    <cfRule type="containsText" dxfId="22" priority="5" operator="containsText" text="richtig">
      <formula>NOT(ISERROR(SEARCH("richtig",J3)))</formula>
    </cfRule>
    <cfRule type="containsText" dxfId="21" priority="2" operator="containsText" text="mit Funktion lösen">
      <formula>NOT(ISERROR(SEARCH("mit Funktion lösen",J3)))</formula>
    </cfRule>
    <cfRule type="containsText" dxfId="20" priority="1" operator="containsText" text="Funktion überprüfen">
      <formula>NOT(ISERROR(SEARCH("Funktion überprüfen",J3)))</formula>
    </cfRule>
  </conditionalFormatting>
  <conditionalFormatting sqref="J3:J4">
    <cfRule type="cellIs" dxfId="19" priority="3" operator="equal">
      <formula>"anschliessend Filter noch setzen"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5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3.8" x14ac:dyDescent="0.3"/>
  <cols>
    <col min="1" max="1" width="4.44140625" style="8" customWidth="1"/>
    <col min="2" max="2" width="11.44140625" style="8"/>
    <col min="3" max="3" width="16.109375" style="8" customWidth="1"/>
    <col min="4" max="4" width="10.44140625" style="8" customWidth="1"/>
    <col min="5" max="5" width="11.88671875" style="8" customWidth="1"/>
    <col min="6" max="6" width="9.44140625" style="8" customWidth="1"/>
    <col min="7" max="7" width="6.44140625" style="8" customWidth="1"/>
    <col min="8" max="8" width="8.88671875" style="8" customWidth="1"/>
    <col min="9" max="9" width="8.44140625" style="8" customWidth="1"/>
    <col min="10" max="10" width="22.21875" style="8" bestFit="1" customWidth="1"/>
    <col min="11" max="11" width="11.44140625" style="8"/>
    <col min="12" max="12" width="8.88671875" style="8" bestFit="1" customWidth="1"/>
    <col min="13" max="13" width="8.88671875" style="8" hidden="1" customWidth="1"/>
    <col min="14" max="14" width="12.21875" style="8" hidden="1" customWidth="1"/>
    <col min="15" max="15" width="6.21875" style="8" hidden="1" customWidth="1"/>
    <col min="16" max="16" width="20.88671875" style="8" hidden="1" customWidth="1"/>
    <col min="17" max="17" width="0" style="8" hidden="1" customWidth="1"/>
    <col min="18" max="16384" width="11.44140625" style="8"/>
  </cols>
  <sheetData>
    <row r="1" spans="1:17" ht="34.200000000000003" customHeight="1" x14ac:dyDescent="0.3">
      <c r="A1" s="14" t="s">
        <v>144</v>
      </c>
      <c r="B1" s="14"/>
      <c r="C1" s="14"/>
      <c r="D1" s="23" t="s">
        <v>161</v>
      </c>
      <c r="E1" s="14"/>
      <c r="F1" s="14"/>
      <c r="G1" s="14"/>
      <c r="H1" s="14"/>
      <c r="I1" s="14"/>
      <c r="J1" s="14"/>
      <c r="M1" s="34"/>
      <c r="N1" s="36" t="s">
        <v>157</v>
      </c>
    </row>
    <row r="2" spans="1:17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M2" s="34"/>
      <c r="N2" s="35" t="s">
        <v>10</v>
      </c>
      <c r="O2" s="35" t="s">
        <v>12</v>
      </c>
      <c r="P2" s="41" t="s">
        <v>171</v>
      </c>
      <c r="Q2" s="41" t="s">
        <v>172</v>
      </c>
    </row>
    <row r="3" spans="1:17" ht="14.55" customHeight="1" x14ac:dyDescent="0.3">
      <c r="A3" s="22">
        <v>9</v>
      </c>
      <c r="B3" s="21" t="s">
        <v>173</v>
      </c>
      <c r="C3" s="21"/>
      <c r="D3" s="21"/>
      <c r="E3" s="21"/>
      <c r="F3" s="21"/>
      <c r="G3" s="21"/>
      <c r="H3" s="9"/>
      <c r="I3" s="21"/>
      <c r="J3" s="43" t="str">
        <f>IF(H3="","",IF(P3="ohne Funktion","mit Funktion lösen",IF(Q3="Funktion ok",IF(H3=M3,"richtig","anschliessend Filter noch setzen"),"Funktion überprüfen")))</f>
        <v/>
      </c>
      <c r="K3" s="6" t="str">
        <f>IF(I3="","",IF(I3=M3,"richtig","stimmt nicht"))</f>
        <v/>
      </c>
      <c r="L3" s="11">
        <v>10</v>
      </c>
      <c r="M3" s="37">
        <f>DAVERAGE($A$6:$J$35,$J$6,$N$2:$O$3)</f>
        <v>24744.75</v>
      </c>
      <c r="N3" s="34" t="s">
        <v>17</v>
      </c>
      <c r="O3" s="34" t="s">
        <v>18</v>
      </c>
      <c r="P3" s="42" t="str">
        <f ca="1">_xlfn.IFNA(_xlfn.FORMULATEXT(H3),"ohne Funktion")</f>
        <v>ohne Funktion</v>
      </c>
      <c r="Q3" s="42" t="str">
        <f ca="1">IF(AND(LEFT(P3,13)="=TEILERGEBNIS",OR(MID(P3,15,1)="1",MID(P3,15,1)="101")),"Funktion ok","falsch")</f>
        <v>falsch</v>
      </c>
    </row>
    <row r="4" spans="1:17" x14ac:dyDescent="0.3">
      <c r="A4" s="22">
        <v>10</v>
      </c>
      <c r="B4" s="21" t="s">
        <v>147</v>
      </c>
      <c r="C4" s="21"/>
      <c r="D4" s="21"/>
      <c r="E4" s="21"/>
      <c r="F4" s="21"/>
      <c r="G4" s="21"/>
      <c r="H4" s="9"/>
      <c r="I4" s="21"/>
      <c r="J4" s="43" t="str">
        <f>IF(H4="","",IF(P4="ohne Funktion","mit Funktion lösen",IF(Q4="Funktion ok",IF(H4=M4,"richtig","anschliessend Filter noch setzen"),"Funktion überprüfen")))</f>
        <v/>
      </c>
      <c r="K4" s="6" t="str">
        <f t="shared" ref="K4" si="0">IF(I4="","",IF(I4=M4,"richtig","stimmt nicht"))</f>
        <v/>
      </c>
      <c r="L4" s="12">
        <v>31133</v>
      </c>
      <c r="M4" s="34">
        <f>DCOUNTA($A$6:$J$35,$B$6,$N$2:$O$3)</f>
        <v>4</v>
      </c>
      <c r="N4" s="34"/>
      <c r="P4" s="42" t="str">
        <f ca="1">_xlfn.IFNA(_xlfn.FORMULATEXT(H4),"ohne Funktion")</f>
        <v>ohne Funktion</v>
      </c>
      <c r="Q4" s="42" t="str">
        <f ca="1">IF(AND(LEFT(P4,13)="=TEILERGEBNIS",OR(MID(P4,15,1)="2",MID(P4,15,1)="3")),"Funktion ok","falsch")</f>
        <v>falsch</v>
      </c>
    </row>
    <row r="5" spans="1:17" x14ac:dyDescent="0.3">
      <c r="K5" s="6"/>
    </row>
    <row r="6" spans="1:17" ht="14.4" x14ac:dyDescent="0.3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108</v>
      </c>
      <c r="I6" s="15" t="s">
        <v>16</v>
      </c>
      <c r="J6" s="15" t="s">
        <v>1</v>
      </c>
    </row>
    <row r="7" spans="1:17" x14ac:dyDescent="0.3">
      <c r="A7" s="10">
        <v>20</v>
      </c>
      <c r="B7" s="10" t="s">
        <v>17</v>
      </c>
      <c r="C7" s="10" t="s">
        <v>113</v>
      </c>
      <c r="D7" s="10" t="s">
        <v>25</v>
      </c>
      <c r="E7" s="10">
        <v>36472</v>
      </c>
      <c r="F7" s="10">
        <v>89700</v>
      </c>
      <c r="G7" s="10">
        <v>110</v>
      </c>
      <c r="H7" s="10">
        <v>2250</v>
      </c>
      <c r="I7" s="10" t="s">
        <v>20</v>
      </c>
      <c r="J7" s="44">
        <v>6500</v>
      </c>
    </row>
    <row r="8" spans="1:17" x14ac:dyDescent="0.3">
      <c r="A8" s="10">
        <v>21</v>
      </c>
      <c r="B8" s="10" t="s">
        <v>17</v>
      </c>
      <c r="C8" s="10" t="s">
        <v>114</v>
      </c>
      <c r="D8" s="10" t="s">
        <v>18</v>
      </c>
      <c r="E8" s="10">
        <v>36747</v>
      </c>
      <c r="F8" s="10">
        <v>143000</v>
      </c>
      <c r="G8" s="10">
        <v>170</v>
      </c>
      <c r="H8" s="10">
        <v>2300</v>
      </c>
      <c r="I8" s="10" t="s">
        <v>20</v>
      </c>
      <c r="J8" s="44">
        <v>11800</v>
      </c>
    </row>
    <row r="9" spans="1:17" x14ac:dyDescent="0.3">
      <c r="A9" s="10">
        <v>22</v>
      </c>
      <c r="B9" s="10" t="s">
        <v>17</v>
      </c>
      <c r="C9" s="10" t="s">
        <v>115</v>
      </c>
      <c r="D9" s="10" t="s">
        <v>18</v>
      </c>
      <c r="E9" s="10">
        <v>37476</v>
      </c>
      <c r="F9" s="10">
        <v>15300</v>
      </c>
      <c r="G9" s="10">
        <v>169</v>
      </c>
      <c r="H9" s="10">
        <v>2300</v>
      </c>
      <c r="I9" s="10" t="s">
        <v>19</v>
      </c>
      <c r="J9" s="44">
        <v>31080</v>
      </c>
    </row>
    <row r="10" spans="1:17" x14ac:dyDescent="0.3">
      <c r="A10" s="10">
        <v>23</v>
      </c>
      <c r="B10" s="10" t="s">
        <v>28</v>
      </c>
      <c r="C10" s="10" t="s">
        <v>116</v>
      </c>
      <c r="D10" s="10" t="s">
        <v>18</v>
      </c>
      <c r="E10" s="10">
        <v>37568</v>
      </c>
      <c r="F10" s="10">
        <v>134400</v>
      </c>
      <c r="G10" s="10">
        <v>196</v>
      </c>
      <c r="H10" s="10">
        <v>2198</v>
      </c>
      <c r="I10" s="10" t="s">
        <v>19</v>
      </c>
      <c r="J10" s="44">
        <v>7500</v>
      </c>
    </row>
    <row r="11" spans="1:17" x14ac:dyDescent="0.3">
      <c r="A11" s="10">
        <v>24</v>
      </c>
      <c r="B11" s="10" t="s">
        <v>17</v>
      </c>
      <c r="C11" s="10" t="s">
        <v>117</v>
      </c>
      <c r="D11" s="10" t="s">
        <v>18</v>
      </c>
      <c r="E11" s="10">
        <v>37568</v>
      </c>
      <c r="F11" s="10">
        <v>56000</v>
      </c>
      <c r="G11" s="10">
        <v>147</v>
      </c>
      <c r="H11" s="10">
        <v>3000</v>
      </c>
      <c r="I11" s="10" t="s">
        <v>20</v>
      </c>
      <c r="J11" s="44">
        <v>42100</v>
      </c>
    </row>
    <row r="12" spans="1:17" x14ac:dyDescent="0.3">
      <c r="A12" s="10">
        <v>25</v>
      </c>
      <c r="B12" s="10" t="s">
        <v>17</v>
      </c>
      <c r="C12" s="10" t="s">
        <v>118</v>
      </c>
      <c r="D12" s="10" t="s">
        <v>18</v>
      </c>
      <c r="E12" s="10">
        <v>37660</v>
      </c>
      <c r="F12" s="10">
        <v>180000</v>
      </c>
      <c r="G12" s="10">
        <v>220</v>
      </c>
      <c r="H12" s="10">
        <v>2290</v>
      </c>
      <c r="I12" s="10" t="s">
        <v>19</v>
      </c>
      <c r="J12" s="44">
        <v>13999</v>
      </c>
    </row>
    <row r="13" spans="1:17" x14ac:dyDescent="0.3">
      <c r="A13" s="10">
        <v>26</v>
      </c>
      <c r="B13" s="10" t="s">
        <v>17</v>
      </c>
      <c r="C13" s="10" t="s">
        <v>119</v>
      </c>
      <c r="D13" s="10" t="s">
        <v>120</v>
      </c>
      <c r="E13" s="10">
        <v>37933</v>
      </c>
      <c r="F13" s="10">
        <v>23500</v>
      </c>
      <c r="G13" s="10">
        <v>147</v>
      </c>
      <c r="H13" s="10">
        <v>3000</v>
      </c>
      <c r="I13" s="10" t="s">
        <v>21</v>
      </c>
      <c r="J13" s="44">
        <v>46500</v>
      </c>
    </row>
    <row r="14" spans="1:17" x14ac:dyDescent="0.3">
      <c r="A14" s="10">
        <v>27</v>
      </c>
      <c r="B14" s="10" t="s">
        <v>121</v>
      </c>
      <c r="C14" s="10" t="s">
        <v>122</v>
      </c>
      <c r="D14" s="10" t="s">
        <v>120</v>
      </c>
      <c r="E14" s="10">
        <v>37933</v>
      </c>
      <c r="F14" s="10">
        <v>110800</v>
      </c>
      <c r="G14" s="10">
        <v>160</v>
      </c>
      <c r="H14" s="10">
        <v>1994</v>
      </c>
      <c r="I14" s="10" t="s">
        <v>24</v>
      </c>
      <c r="J14" s="44">
        <v>12500</v>
      </c>
    </row>
    <row r="15" spans="1:17" x14ac:dyDescent="0.3">
      <c r="A15" s="10">
        <v>28</v>
      </c>
      <c r="B15" s="10" t="s">
        <v>17</v>
      </c>
      <c r="C15" s="10" t="s">
        <v>123</v>
      </c>
      <c r="D15" s="10" t="s">
        <v>124</v>
      </c>
      <c r="E15" s="10">
        <v>38725</v>
      </c>
      <c r="F15" s="10">
        <v>92100</v>
      </c>
      <c r="G15" s="10">
        <v>220</v>
      </c>
      <c r="H15" s="10">
        <v>5328</v>
      </c>
      <c r="I15" s="10" t="s">
        <v>24</v>
      </c>
      <c r="J15" s="44">
        <v>16500</v>
      </c>
    </row>
    <row r="16" spans="1:17" x14ac:dyDescent="0.3">
      <c r="A16" s="10">
        <v>29</v>
      </c>
      <c r="B16" s="10" t="s">
        <v>22</v>
      </c>
      <c r="C16" s="10" t="s">
        <v>112</v>
      </c>
      <c r="D16" s="10" t="s">
        <v>120</v>
      </c>
      <c r="E16" s="10">
        <v>39144</v>
      </c>
      <c r="F16" s="10">
        <v>91000</v>
      </c>
      <c r="G16" s="10">
        <v>165</v>
      </c>
      <c r="H16" s="10">
        <v>2987</v>
      </c>
      <c r="I16" s="10" t="s">
        <v>35</v>
      </c>
      <c r="J16" s="44">
        <v>27900</v>
      </c>
    </row>
    <row r="17" spans="1:10" x14ac:dyDescent="0.3">
      <c r="A17" s="10">
        <v>30</v>
      </c>
      <c r="B17" s="10" t="s">
        <v>17</v>
      </c>
      <c r="C17" s="10" t="s">
        <v>125</v>
      </c>
      <c r="D17" s="10" t="s">
        <v>124</v>
      </c>
      <c r="E17" s="10">
        <v>39152</v>
      </c>
      <c r="F17" s="10">
        <v>62000</v>
      </c>
      <c r="G17" s="10">
        <v>220</v>
      </c>
      <c r="H17" s="10">
        <v>5328</v>
      </c>
      <c r="I17" s="10" t="s">
        <v>35</v>
      </c>
      <c r="J17" s="44">
        <v>19900</v>
      </c>
    </row>
    <row r="18" spans="1:10" x14ac:dyDescent="0.3">
      <c r="A18" s="10">
        <v>31</v>
      </c>
      <c r="B18" s="10" t="s">
        <v>26</v>
      </c>
      <c r="C18" s="10" t="s">
        <v>126</v>
      </c>
      <c r="D18" s="10" t="s">
        <v>18</v>
      </c>
      <c r="E18" s="10">
        <v>39241</v>
      </c>
      <c r="F18" s="10">
        <v>82000</v>
      </c>
      <c r="G18" s="10">
        <v>85</v>
      </c>
      <c r="H18" s="10">
        <v>1896</v>
      </c>
      <c r="I18" s="10" t="s">
        <v>20</v>
      </c>
      <c r="J18" s="44">
        <v>18900</v>
      </c>
    </row>
    <row r="19" spans="1:10" x14ac:dyDescent="0.3">
      <c r="A19" s="10">
        <v>32</v>
      </c>
      <c r="B19" s="10" t="s">
        <v>22</v>
      </c>
      <c r="C19" s="10" t="s">
        <v>127</v>
      </c>
      <c r="D19" s="10" t="s">
        <v>124</v>
      </c>
      <c r="E19" s="10">
        <v>39760</v>
      </c>
      <c r="F19" s="10">
        <v>124000</v>
      </c>
      <c r="G19" s="10">
        <v>165</v>
      </c>
      <c r="H19" s="10">
        <v>2987</v>
      </c>
      <c r="I19" s="10" t="s">
        <v>20</v>
      </c>
      <c r="J19" s="44">
        <v>31800</v>
      </c>
    </row>
    <row r="20" spans="1:10" x14ac:dyDescent="0.3">
      <c r="A20" s="10">
        <v>33</v>
      </c>
      <c r="B20" s="10" t="s">
        <v>121</v>
      </c>
      <c r="C20" s="10" t="s">
        <v>128</v>
      </c>
      <c r="D20" s="10" t="s">
        <v>124</v>
      </c>
      <c r="E20" s="10">
        <v>39760</v>
      </c>
      <c r="F20" s="10">
        <v>108000</v>
      </c>
      <c r="G20" s="10">
        <v>110</v>
      </c>
      <c r="H20" s="10">
        <v>1998</v>
      </c>
      <c r="I20" s="10" t="s">
        <v>19</v>
      </c>
      <c r="J20" s="44">
        <v>16900</v>
      </c>
    </row>
    <row r="21" spans="1:10" x14ac:dyDescent="0.3">
      <c r="A21" s="10">
        <v>34</v>
      </c>
      <c r="B21" s="10" t="s">
        <v>31</v>
      </c>
      <c r="C21" s="10" t="s">
        <v>129</v>
      </c>
      <c r="D21" s="10" t="s">
        <v>120</v>
      </c>
      <c r="E21" s="10">
        <v>39883</v>
      </c>
      <c r="F21" s="10">
        <v>14240</v>
      </c>
      <c r="G21" s="10">
        <v>74</v>
      </c>
      <c r="H21" s="10">
        <v>1596</v>
      </c>
      <c r="I21" s="10" t="s">
        <v>32</v>
      </c>
      <c r="J21" s="44">
        <v>21230</v>
      </c>
    </row>
    <row r="22" spans="1:10" x14ac:dyDescent="0.3">
      <c r="A22" s="10">
        <v>35</v>
      </c>
      <c r="B22" s="10" t="s">
        <v>29</v>
      </c>
      <c r="C22" s="10" t="s">
        <v>130</v>
      </c>
      <c r="D22" s="10" t="s">
        <v>18</v>
      </c>
      <c r="E22" s="10">
        <v>39972</v>
      </c>
      <c r="F22" s="10">
        <v>44500</v>
      </c>
      <c r="G22" s="10">
        <v>257</v>
      </c>
      <c r="H22" s="10">
        <v>4100</v>
      </c>
      <c r="I22" s="10" t="s">
        <v>35</v>
      </c>
      <c r="J22" s="44">
        <v>40900</v>
      </c>
    </row>
    <row r="23" spans="1:10" x14ac:dyDescent="0.3">
      <c r="A23" s="10">
        <v>36</v>
      </c>
      <c r="B23" s="10" t="s">
        <v>121</v>
      </c>
      <c r="C23" s="10" t="s">
        <v>131</v>
      </c>
      <c r="D23" s="10" t="s">
        <v>18</v>
      </c>
      <c r="E23" s="10">
        <v>40064</v>
      </c>
      <c r="F23" s="10">
        <v>61000</v>
      </c>
      <c r="G23" s="10">
        <v>110</v>
      </c>
      <c r="H23" s="10">
        <v>1994</v>
      </c>
      <c r="I23" s="10" t="s">
        <v>23</v>
      </c>
      <c r="J23" s="44">
        <v>13900</v>
      </c>
    </row>
    <row r="24" spans="1:10" x14ac:dyDescent="0.3">
      <c r="A24" s="10">
        <v>37</v>
      </c>
      <c r="B24" s="10" t="s">
        <v>34</v>
      </c>
      <c r="C24" s="10" t="s">
        <v>132</v>
      </c>
      <c r="D24" s="10" t="s">
        <v>30</v>
      </c>
      <c r="E24" s="10">
        <v>40096</v>
      </c>
      <c r="F24" s="10">
        <v>4600</v>
      </c>
      <c r="G24" s="10">
        <v>100</v>
      </c>
      <c r="H24" s="10">
        <v>2230</v>
      </c>
      <c r="I24" s="10" t="s">
        <v>20</v>
      </c>
      <c r="J24" s="44">
        <v>22900</v>
      </c>
    </row>
    <row r="25" spans="1:10" x14ac:dyDescent="0.3">
      <c r="A25" s="10">
        <v>38</v>
      </c>
      <c r="B25" s="10" t="s">
        <v>29</v>
      </c>
      <c r="C25" s="10" t="s">
        <v>133</v>
      </c>
      <c r="D25" s="10" t="s">
        <v>30</v>
      </c>
      <c r="E25" s="10">
        <v>40248</v>
      </c>
      <c r="F25" s="10">
        <v>56000</v>
      </c>
      <c r="G25" s="10">
        <v>147</v>
      </c>
      <c r="H25" s="10">
        <v>1984</v>
      </c>
      <c r="I25" s="10" t="s">
        <v>32</v>
      </c>
      <c r="J25" s="44">
        <v>32900</v>
      </c>
    </row>
    <row r="26" spans="1:10" x14ac:dyDescent="0.3">
      <c r="A26" s="10">
        <v>39</v>
      </c>
      <c r="B26" s="10" t="s">
        <v>17</v>
      </c>
      <c r="C26" s="10" t="s">
        <v>134</v>
      </c>
      <c r="D26" s="10" t="s">
        <v>120</v>
      </c>
      <c r="E26" s="10">
        <v>40337</v>
      </c>
      <c r="F26" s="10">
        <v>19500</v>
      </c>
      <c r="G26" s="10">
        <v>110</v>
      </c>
      <c r="H26" s="10">
        <v>1910</v>
      </c>
      <c r="I26" s="10" t="s">
        <v>35</v>
      </c>
      <c r="J26" s="44">
        <v>29900</v>
      </c>
    </row>
    <row r="27" spans="1:10" x14ac:dyDescent="0.3">
      <c r="A27" s="10">
        <v>40</v>
      </c>
      <c r="B27" s="10" t="s">
        <v>31</v>
      </c>
      <c r="C27" s="10" t="s">
        <v>135</v>
      </c>
      <c r="D27" s="10" t="s">
        <v>18</v>
      </c>
      <c r="E27" s="10">
        <v>40369</v>
      </c>
      <c r="F27" s="10">
        <v>17000</v>
      </c>
      <c r="G27" s="10">
        <v>128</v>
      </c>
      <c r="H27" s="10">
        <v>2400</v>
      </c>
      <c r="I27" s="10" t="s">
        <v>32</v>
      </c>
      <c r="J27" s="44">
        <v>39900</v>
      </c>
    </row>
    <row r="28" spans="1:10" x14ac:dyDescent="0.3">
      <c r="A28" s="10">
        <v>41</v>
      </c>
      <c r="B28" s="10" t="s">
        <v>26</v>
      </c>
      <c r="C28" s="10" t="s">
        <v>136</v>
      </c>
      <c r="D28" s="10" t="s">
        <v>120</v>
      </c>
      <c r="E28" s="10">
        <v>40613</v>
      </c>
      <c r="F28" s="10">
        <v>24000</v>
      </c>
      <c r="G28" s="10">
        <v>245</v>
      </c>
      <c r="H28" s="10">
        <v>1984</v>
      </c>
      <c r="I28" s="10" t="s">
        <v>23</v>
      </c>
      <c r="J28" s="44">
        <v>49900</v>
      </c>
    </row>
    <row r="29" spans="1:10" x14ac:dyDescent="0.3">
      <c r="A29" s="10">
        <v>42</v>
      </c>
      <c r="B29" s="10" t="s">
        <v>31</v>
      </c>
      <c r="C29" s="10" t="s">
        <v>137</v>
      </c>
      <c r="D29" s="10" t="s">
        <v>120</v>
      </c>
      <c r="E29" s="10">
        <v>40642</v>
      </c>
      <c r="F29" s="10">
        <v>11700</v>
      </c>
      <c r="G29" s="10">
        <v>176</v>
      </c>
      <c r="H29" s="10">
        <v>1999</v>
      </c>
      <c r="I29" s="10" t="s">
        <v>19</v>
      </c>
      <c r="J29" s="44">
        <v>38900</v>
      </c>
    </row>
    <row r="30" spans="1:10" x14ac:dyDescent="0.3">
      <c r="A30" s="10">
        <v>43</v>
      </c>
      <c r="B30" s="10" t="s">
        <v>28</v>
      </c>
      <c r="C30" s="10" t="s">
        <v>138</v>
      </c>
      <c r="D30" s="10" t="s">
        <v>120</v>
      </c>
      <c r="E30" s="10">
        <v>40703</v>
      </c>
      <c r="F30" s="10">
        <v>19000</v>
      </c>
      <c r="G30" s="10">
        <v>85</v>
      </c>
      <c r="H30" s="10">
        <v>1598</v>
      </c>
      <c r="I30" s="10" t="s">
        <v>19</v>
      </c>
      <c r="J30" s="44">
        <v>18700</v>
      </c>
    </row>
    <row r="31" spans="1:10" x14ac:dyDescent="0.3">
      <c r="A31" s="10">
        <v>44</v>
      </c>
      <c r="B31" s="10" t="s">
        <v>22</v>
      </c>
      <c r="C31" s="10" t="s">
        <v>139</v>
      </c>
      <c r="D31" s="10" t="s">
        <v>30</v>
      </c>
      <c r="E31" s="10">
        <v>40732</v>
      </c>
      <c r="F31" s="10">
        <v>25500</v>
      </c>
      <c r="G31" s="10">
        <v>150</v>
      </c>
      <c r="H31" s="10">
        <v>2143</v>
      </c>
      <c r="I31" s="10" t="s">
        <v>32</v>
      </c>
      <c r="J31" s="44">
        <v>48000</v>
      </c>
    </row>
    <row r="32" spans="1:10" x14ac:dyDescent="0.3">
      <c r="A32" s="10">
        <v>45</v>
      </c>
      <c r="B32" s="10" t="s">
        <v>33</v>
      </c>
      <c r="C32" s="10" t="s">
        <v>140</v>
      </c>
      <c r="D32" s="10" t="s">
        <v>120</v>
      </c>
      <c r="E32" s="10">
        <v>40794</v>
      </c>
      <c r="F32" s="10">
        <v>20047</v>
      </c>
      <c r="G32" s="10">
        <v>92</v>
      </c>
      <c r="H32" s="10">
        <v>1596</v>
      </c>
      <c r="I32" s="10" t="s">
        <v>35</v>
      </c>
      <c r="J32" s="44">
        <v>17900</v>
      </c>
    </row>
    <row r="33" spans="1:10" x14ac:dyDescent="0.3">
      <c r="A33" s="10">
        <v>46</v>
      </c>
      <c r="B33" s="10" t="s">
        <v>26</v>
      </c>
      <c r="C33" s="10" t="s">
        <v>141</v>
      </c>
      <c r="D33" s="10" t="s">
        <v>27</v>
      </c>
      <c r="E33" s="10">
        <v>41129</v>
      </c>
      <c r="F33" s="10">
        <v>9000</v>
      </c>
      <c r="G33" s="10">
        <v>105</v>
      </c>
      <c r="H33" s="10">
        <v>1968</v>
      </c>
      <c r="I33" s="10" t="s">
        <v>24</v>
      </c>
      <c r="J33" s="44">
        <v>32900</v>
      </c>
    </row>
    <row r="34" spans="1:10" x14ac:dyDescent="0.3">
      <c r="A34" s="10">
        <v>47</v>
      </c>
      <c r="B34" s="10" t="s">
        <v>22</v>
      </c>
      <c r="C34" s="10" t="s">
        <v>142</v>
      </c>
      <c r="D34" s="10" t="s">
        <v>120</v>
      </c>
      <c r="E34" s="10">
        <v>41130</v>
      </c>
      <c r="F34" s="10">
        <v>24900</v>
      </c>
      <c r="G34" s="10">
        <v>150</v>
      </c>
      <c r="H34" s="10">
        <v>2143</v>
      </c>
      <c r="I34" s="10" t="s">
        <v>19</v>
      </c>
      <c r="J34" s="44">
        <v>47900</v>
      </c>
    </row>
    <row r="35" spans="1:10" x14ac:dyDescent="0.3">
      <c r="A35" s="10">
        <v>48</v>
      </c>
      <c r="B35" s="10" t="s">
        <v>28</v>
      </c>
      <c r="C35" s="10" t="s">
        <v>143</v>
      </c>
      <c r="D35" s="10" t="s">
        <v>30</v>
      </c>
      <c r="E35" s="10">
        <v>41161</v>
      </c>
      <c r="F35" s="10">
        <v>100</v>
      </c>
      <c r="G35" s="10">
        <v>105</v>
      </c>
      <c r="H35" s="10">
        <v>1364</v>
      </c>
      <c r="I35" s="10" t="s">
        <v>35</v>
      </c>
      <c r="J35" s="44">
        <v>24600</v>
      </c>
    </row>
  </sheetData>
  <conditionalFormatting sqref="K3:K4">
    <cfRule type="containsText" dxfId="18" priority="10" operator="containsText" text="stimmt nicht">
      <formula>NOT(ISERROR(SEARCH("stimmt nicht",K3)))</formula>
    </cfRule>
    <cfRule type="containsText" dxfId="17" priority="11" operator="containsText" text="richtig">
      <formula>NOT(ISERROR(SEARCH("richtig",K3)))</formula>
    </cfRule>
  </conditionalFormatting>
  <conditionalFormatting sqref="K5">
    <cfRule type="containsText" dxfId="16" priority="8" operator="containsText" text="stimmt nicht">
      <formula>NOT(ISERROR(SEARCH("stimmt nicht",K5)))</formula>
    </cfRule>
    <cfRule type="containsText" dxfId="15" priority="9" operator="containsText" text="richtig">
      <formula>NOT(ISERROR(SEARCH("richtig",K5)))</formula>
    </cfRule>
  </conditionalFormatting>
  <conditionalFormatting sqref="J3:J4">
    <cfRule type="containsText" dxfId="14" priority="1" operator="containsText" text="Funktion überprüfen">
      <formula>NOT(ISERROR(SEARCH("Funktion überprüfen",J3)))</formula>
    </cfRule>
    <cfRule type="containsText" dxfId="13" priority="2" operator="containsText" text="mit Funktion lösen">
      <formula>NOT(ISERROR(SEARCH("mit Funktion lösen",J3)))</formula>
    </cfRule>
    <cfRule type="containsText" dxfId="12" priority="4" operator="containsText" text="stimmt nicht">
      <formula>NOT(ISERROR(SEARCH("stimmt nicht",J3)))</formula>
    </cfRule>
    <cfRule type="containsText" dxfId="11" priority="5" operator="containsText" text="richtig">
      <formula>NOT(ISERROR(SEARCH("richtig",J3)))</formula>
    </cfRule>
  </conditionalFormatting>
  <conditionalFormatting sqref="J3:J4">
    <cfRule type="cellIs" dxfId="10" priority="3" operator="equal">
      <formula>"anschliessend Filter noch setzen"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5"/>
  <sheetViews>
    <sheetView zoomScaleNormal="100"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3.8" x14ac:dyDescent="0.3"/>
  <cols>
    <col min="1" max="1" width="4.44140625" style="8" customWidth="1"/>
    <col min="2" max="2" width="11.44140625" style="8"/>
    <col min="3" max="3" width="16.109375" style="8" customWidth="1"/>
    <col min="4" max="4" width="10.44140625" style="8" customWidth="1"/>
    <col min="5" max="5" width="14.109375" style="8" customWidth="1"/>
    <col min="6" max="6" width="13.33203125" style="8" customWidth="1"/>
    <col min="7" max="7" width="10.77734375" style="8" customWidth="1"/>
    <col min="8" max="8" width="8.88671875" style="8" customWidth="1"/>
    <col min="9" max="9" width="8.44140625" style="8" customWidth="1"/>
    <col min="10" max="10" width="11.109375" style="8" customWidth="1"/>
    <col min="11" max="11" width="11.44140625" style="8"/>
    <col min="12" max="12" width="8.88671875" style="8" bestFit="1" customWidth="1"/>
    <col min="13" max="13" width="4" style="8" hidden="1" customWidth="1"/>
    <col min="14" max="14" width="11.33203125" style="8" hidden="1" customWidth="1"/>
    <col min="15" max="15" width="7.6640625" style="8" hidden="1" customWidth="1"/>
    <col min="16" max="16384" width="11.44140625" style="8"/>
  </cols>
  <sheetData>
    <row r="1" spans="1:15" ht="34.200000000000003" customHeight="1" x14ac:dyDescent="0.3">
      <c r="A1" s="14" t="s">
        <v>144</v>
      </c>
      <c r="B1" s="14"/>
      <c r="C1" s="14"/>
      <c r="D1" s="23" t="s">
        <v>162</v>
      </c>
      <c r="E1" s="14"/>
      <c r="F1" s="14"/>
      <c r="G1" s="14"/>
      <c r="H1" s="14"/>
      <c r="I1" s="14"/>
      <c r="J1" s="14"/>
      <c r="M1" s="34"/>
      <c r="N1" s="36" t="s">
        <v>157</v>
      </c>
    </row>
    <row r="2" spans="1:1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M2" s="34"/>
      <c r="N2" s="35" t="s">
        <v>14</v>
      </c>
      <c r="O2" s="35" t="s">
        <v>14</v>
      </c>
    </row>
    <row r="3" spans="1:15" ht="14.55" customHeight="1" x14ac:dyDescent="0.3">
      <c r="A3" s="22">
        <v>11</v>
      </c>
      <c r="B3" s="21" t="s">
        <v>148</v>
      </c>
      <c r="C3" s="21"/>
      <c r="D3" s="21"/>
      <c r="E3" s="21"/>
      <c r="F3" s="21"/>
      <c r="G3" s="21"/>
      <c r="H3" s="9"/>
      <c r="I3" s="21"/>
      <c r="J3" s="7" t="str">
        <f>IF(H3="","",IF(H3=M3,"richtig","stimmt nicht"))</f>
        <v/>
      </c>
      <c r="K3" s="6" t="str">
        <f>IF(I3="","",IF(I3=M3,"richtig","stimmt nicht"))</f>
        <v/>
      </c>
      <c r="L3" s="11">
        <v>10</v>
      </c>
      <c r="M3" s="39">
        <f>DCOUNTA($A$6:$J$35,$B$6,$N$2:$O$3)</f>
        <v>12</v>
      </c>
      <c r="N3" s="34" t="s">
        <v>163</v>
      </c>
      <c r="O3" s="34" t="s">
        <v>164</v>
      </c>
    </row>
    <row r="4" spans="1:15" x14ac:dyDescent="0.3">
      <c r="A4" s="22">
        <v>12</v>
      </c>
      <c r="B4" s="21" t="s">
        <v>152</v>
      </c>
      <c r="C4" s="21"/>
      <c r="D4" s="21"/>
      <c r="E4" s="21"/>
      <c r="F4" s="21"/>
      <c r="G4" s="21"/>
      <c r="H4" s="9"/>
      <c r="I4" s="21"/>
      <c r="J4" s="7" t="str">
        <f>IF(H4="","",IF(H4=M4,"richtig","stimmt nicht"))</f>
        <v/>
      </c>
      <c r="K4" s="6" t="str">
        <f t="shared" ref="K4" si="0">IF(I4="","",IF(I4=M4,"richtig","stimmt nicht"))</f>
        <v/>
      </c>
      <c r="L4" s="12">
        <v>31133</v>
      </c>
      <c r="M4" s="39">
        <f>DAVERAGE($A$6:$J$35,$G$6,$N$2:$O$3)</f>
        <v>155</v>
      </c>
      <c r="N4" s="34"/>
    </row>
    <row r="5" spans="1:15" x14ac:dyDescent="0.3">
      <c r="K5" s="6"/>
    </row>
    <row r="6" spans="1:15" ht="14.4" x14ac:dyDescent="0.3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15</v>
      </c>
      <c r="H6" s="15" t="s">
        <v>108</v>
      </c>
      <c r="I6" s="15" t="s">
        <v>16</v>
      </c>
      <c r="J6" s="15" t="s">
        <v>1</v>
      </c>
    </row>
    <row r="7" spans="1:15" x14ac:dyDescent="0.3">
      <c r="A7" s="10">
        <v>20</v>
      </c>
      <c r="B7" s="10" t="s">
        <v>17</v>
      </c>
      <c r="C7" s="10" t="s">
        <v>113</v>
      </c>
      <c r="D7" s="10" t="s">
        <v>25</v>
      </c>
      <c r="E7" s="10">
        <v>36472</v>
      </c>
      <c r="F7" s="10">
        <v>89700</v>
      </c>
      <c r="G7" s="10">
        <v>110</v>
      </c>
      <c r="H7" s="10">
        <v>2250</v>
      </c>
      <c r="I7" s="10" t="s">
        <v>20</v>
      </c>
      <c r="J7" s="10">
        <v>6500</v>
      </c>
    </row>
    <row r="8" spans="1:15" x14ac:dyDescent="0.3">
      <c r="A8" s="10">
        <v>21</v>
      </c>
      <c r="B8" s="10" t="s">
        <v>17</v>
      </c>
      <c r="C8" s="10" t="s">
        <v>114</v>
      </c>
      <c r="D8" s="10" t="s">
        <v>18</v>
      </c>
      <c r="E8" s="10">
        <v>36747</v>
      </c>
      <c r="F8" s="10">
        <v>143000</v>
      </c>
      <c r="G8" s="10">
        <v>170</v>
      </c>
      <c r="H8" s="10">
        <v>2300</v>
      </c>
      <c r="I8" s="10" t="s">
        <v>20</v>
      </c>
      <c r="J8" s="10">
        <v>11800</v>
      </c>
    </row>
    <row r="9" spans="1:15" x14ac:dyDescent="0.3">
      <c r="A9" s="10">
        <v>22</v>
      </c>
      <c r="B9" s="10" t="s">
        <v>17</v>
      </c>
      <c r="C9" s="10" t="s">
        <v>115</v>
      </c>
      <c r="D9" s="10" t="s">
        <v>18</v>
      </c>
      <c r="E9" s="10">
        <v>37476</v>
      </c>
      <c r="F9" s="10">
        <v>15300</v>
      </c>
      <c r="G9" s="10">
        <v>169</v>
      </c>
      <c r="H9" s="10">
        <v>2300</v>
      </c>
      <c r="I9" s="10" t="s">
        <v>19</v>
      </c>
      <c r="J9" s="10">
        <v>31080</v>
      </c>
    </row>
    <row r="10" spans="1:15" x14ac:dyDescent="0.3">
      <c r="A10" s="10">
        <v>23</v>
      </c>
      <c r="B10" s="10" t="s">
        <v>28</v>
      </c>
      <c r="C10" s="10" t="s">
        <v>116</v>
      </c>
      <c r="D10" s="10" t="s">
        <v>18</v>
      </c>
      <c r="E10" s="10">
        <v>37568</v>
      </c>
      <c r="F10" s="10">
        <v>134400</v>
      </c>
      <c r="G10" s="10">
        <v>196</v>
      </c>
      <c r="H10" s="10">
        <v>2198</v>
      </c>
      <c r="I10" s="10" t="s">
        <v>19</v>
      </c>
      <c r="J10" s="10">
        <v>7500</v>
      </c>
    </row>
    <row r="11" spans="1:15" x14ac:dyDescent="0.3">
      <c r="A11" s="10">
        <v>24</v>
      </c>
      <c r="B11" s="10" t="s">
        <v>17</v>
      </c>
      <c r="C11" s="10" t="s">
        <v>117</v>
      </c>
      <c r="D11" s="10" t="s">
        <v>18</v>
      </c>
      <c r="E11" s="10">
        <v>37568</v>
      </c>
      <c r="F11" s="10">
        <v>56000</v>
      </c>
      <c r="G11" s="10">
        <v>147</v>
      </c>
      <c r="H11" s="10">
        <v>3000</v>
      </c>
      <c r="I11" s="10" t="s">
        <v>20</v>
      </c>
      <c r="J11" s="10">
        <v>42100</v>
      </c>
    </row>
    <row r="12" spans="1:15" x14ac:dyDescent="0.3">
      <c r="A12" s="10">
        <v>25</v>
      </c>
      <c r="B12" s="10" t="s">
        <v>17</v>
      </c>
      <c r="C12" s="10" t="s">
        <v>118</v>
      </c>
      <c r="D12" s="10" t="s">
        <v>18</v>
      </c>
      <c r="E12" s="10">
        <v>37660</v>
      </c>
      <c r="F12" s="10">
        <v>180000</v>
      </c>
      <c r="G12" s="10">
        <v>220</v>
      </c>
      <c r="H12" s="10">
        <v>2290</v>
      </c>
      <c r="I12" s="10" t="s">
        <v>19</v>
      </c>
      <c r="J12" s="10">
        <v>13999</v>
      </c>
    </row>
    <row r="13" spans="1:15" x14ac:dyDescent="0.3">
      <c r="A13" s="10">
        <v>26</v>
      </c>
      <c r="B13" s="10" t="s">
        <v>17</v>
      </c>
      <c r="C13" s="10" t="s">
        <v>119</v>
      </c>
      <c r="D13" s="10" t="s">
        <v>120</v>
      </c>
      <c r="E13" s="10">
        <v>37933</v>
      </c>
      <c r="F13" s="10">
        <v>23500</v>
      </c>
      <c r="G13" s="10">
        <v>147</v>
      </c>
      <c r="H13" s="10">
        <v>3000</v>
      </c>
      <c r="I13" s="10" t="s">
        <v>21</v>
      </c>
      <c r="J13" s="10">
        <v>46500</v>
      </c>
    </row>
    <row r="14" spans="1:15" x14ac:dyDescent="0.3">
      <c r="A14" s="10">
        <v>27</v>
      </c>
      <c r="B14" s="10" t="s">
        <v>121</v>
      </c>
      <c r="C14" s="10" t="s">
        <v>122</v>
      </c>
      <c r="D14" s="10" t="s">
        <v>120</v>
      </c>
      <c r="E14" s="10">
        <v>37933</v>
      </c>
      <c r="F14" s="10">
        <v>110800</v>
      </c>
      <c r="G14" s="10">
        <v>160</v>
      </c>
      <c r="H14" s="10">
        <v>1994</v>
      </c>
      <c r="I14" s="10" t="s">
        <v>24</v>
      </c>
      <c r="J14" s="10">
        <v>12500</v>
      </c>
    </row>
    <row r="15" spans="1:15" x14ac:dyDescent="0.3">
      <c r="A15" s="10">
        <v>28</v>
      </c>
      <c r="B15" s="10" t="s">
        <v>17</v>
      </c>
      <c r="C15" s="10" t="s">
        <v>123</v>
      </c>
      <c r="D15" s="10" t="s">
        <v>124</v>
      </c>
      <c r="E15" s="10">
        <v>38725</v>
      </c>
      <c r="F15" s="10">
        <v>92100</v>
      </c>
      <c r="G15" s="10">
        <v>220</v>
      </c>
      <c r="H15" s="10">
        <v>5328</v>
      </c>
      <c r="I15" s="10" t="s">
        <v>24</v>
      </c>
      <c r="J15" s="10">
        <v>16500</v>
      </c>
    </row>
    <row r="16" spans="1:15" x14ac:dyDescent="0.3">
      <c r="A16" s="10">
        <v>29</v>
      </c>
      <c r="B16" s="10" t="s">
        <v>22</v>
      </c>
      <c r="C16" s="10" t="s">
        <v>112</v>
      </c>
      <c r="D16" s="10" t="s">
        <v>120</v>
      </c>
      <c r="E16" s="10">
        <v>39144</v>
      </c>
      <c r="F16" s="10">
        <v>91000</v>
      </c>
      <c r="G16" s="10">
        <v>165</v>
      </c>
      <c r="H16" s="10">
        <v>2987</v>
      </c>
      <c r="I16" s="10" t="s">
        <v>35</v>
      </c>
      <c r="J16" s="10">
        <v>27900</v>
      </c>
    </row>
    <row r="17" spans="1:10" x14ac:dyDescent="0.3">
      <c r="A17" s="10">
        <v>30</v>
      </c>
      <c r="B17" s="10" t="s">
        <v>17</v>
      </c>
      <c r="C17" s="10" t="s">
        <v>125</v>
      </c>
      <c r="D17" s="10" t="s">
        <v>124</v>
      </c>
      <c r="E17" s="10">
        <v>39152</v>
      </c>
      <c r="F17" s="10">
        <v>62000</v>
      </c>
      <c r="G17" s="10">
        <v>220</v>
      </c>
      <c r="H17" s="10">
        <v>5328</v>
      </c>
      <c r="I17" s="10" t="s">
        <v>35</v>
      </c>
      <c r="J17" s="10">
        <v>19900</v>
      </c>
    </row>
    <row r="18" spans="1:10" x14ac:dyDescent="0.3">
      <c r="A18" s="10">
        <v>31</v>
      </c>
      <c r="B18" s="10" t="s">
        <v>26</v>
      </c>
      <c r="C18" s="10" t="s">
        <v>126</v>
      </c>
      <c r="D18" s="10" t="s">
        <v>18</v>
      </c>
      <c r="E18" s="10">
        <v>39241</v>
      </c>
      <c r="F18" s="10">
        <v>82000</v>
      </c>
      <c r="G18" s="10">
        <v>85</v>
      </c>
      <c r="H18" s="10">
        <v>1896</v>
      </c>
      <c r="I18" s="10" t="s">
        <v>20</v>
      </c>
      <c r="J18" s="10">
        <v>18900</v>
      </c>
    </row>
    <row r="19" spans="1:10" x14ac:dyDescent="0.3">
      <c r="A19" s="10">
        <v>32</v>
      </c>
      <c r="B19" s="10" t="s">
        <v>22</v>
      </c>
      <c r="C19" s="10" t="s">
        <v>127</v>
      </c>
      <c r="D19" s="10" t="s">
        <v>124</v>
      </c>
      <c r="E19" s="10">
        <v>39760</v>
      </c>
      <c r="F19" s="10">
        <v>124000</v>
      </c>
      <c r="G19" s="10">
        <v>165</v>
      </c>
      <c r="H19" s="10">
        <v>2987</v>
      </c>
      <c r="I19" s="10" t="s">
        <v>20</v>
      </c>
      <c r="J19" s="10">
        <v>31800</v>
      </c>
    </row>
    <row r="20" spans="1:10" x14ac:dyDescent="0.3">
      <c r="A20" s="10">
        <v>33</v>
      </c>
      <c r="B20" s="10" t="s">
        <v>121</v>
      </c>
      <c r="C20" s="10" t="s">
        <v>128</v>
      </c>
      <c r="D20" s="10" t="s">
        <v>124</v>
      </c>
      <c r="E20" s="10">
        <v>39760</v>
      </c>
      <c r="F20" s="10">
        <v>108000</v>
      </c>
      <c r="G20" s="10">
        <v>110</v>
      </c>
      <c r="H20" s="10">
        <v>1998</v>
      </c>
      <c r="I20" s="10" t="s">
        <v>19</v>
      </c>
      <c r="J20" s="10">
        <v>16900</v>
      </c>
    </row>
    <row r="21" spans="1:10" x14ac:dyDescent="0.3">
      <c r="A21" s="10">
        <v>34</v>
      </c>
      <c r="B21" s="10" t="s">
        <v>31</v>
      </c>
      <c r="C21" s="10" t="s">
        <v>129</v>
      </c>
      <c r="D21" s="10" t="s">
        <v>120</v>
      </c>
      <c r="E21" s="10">
        <v>39883</v>
      </c>
      <c r="F21" s="10">
        <v>14240</v>
      </c>
      <c r="G21" s="10">
        <v>74</v>
      </c>
      <c r="H21" s="10">
        <v>1596</v>
      </c>
      <c r="I21" s="10" t="s">
        <v>32</v>
      </c>
      <c r="J21" s="10">
        <v>21230</v>
      </c>
    </row>
    <row r="22" spans="1:10" x14ac:dyDescent="0.3">
      <c r="A22" s="10">
        <v>35</v>
      </c>
      <c r="B22" s="10" t="s">
        <v>29</v>
      </c>
      <c r="C22" s="10" t="s">
        <v>130</v>
      </c>
      <c r="D22" s="10" t="s">
        <v>18</v>
      </c>
      <c r="E22" s="10">
        <v>39972</v>
      </c>
      <c r="F22" s="10">
        <v>44500</v>
      </c>
      <c r="G22" s="10">
        <v>257</v>
      </c>
      <c r="H22" s="10">
        <v>4100</v>
      </c>
      <c r="I22" s="10" t="s">
        <v>35</v>
      </c>
      <c r="J22" s="10">
        <v>40900</v>
      </c>
    </row>
    <row r="23" spans="1:10" x14ac:dyDescent="0.3">
      <c r="A23" s="10">
        <v>36</v>
      </c>
      <c r="B23" s="10" t="s">
        <v>121</v>
      </c>
      <c r="C23" s="10" t="s">
        <v>131</v>
      </c>
      <c r="D23" s="10" t="s">
        <v>18</v>
      </c>
      <c r="E23" s="10">
        <v>40064</v>
      </c>
      <c r="F23" s="10">
        <v>61000</v>
      </c>
      <c r="G23" s="10">
        <v>110</v>
      </c>
      <c r="H23" s="10">
        <v>1994</v>
      </c>
      <c r="I23" s="10" t="s">
        <v>23</v>
      </c>
      <c r="J23" s="10">
        <v>13900</v>
      </c>
    </row>
    <row r="24" spans="1:10" x14ac:dyDescent="0.3">
      <c r="A24" s="10">
        <v>37</v>
      </c>
      <c r="B24" s="10" t="s">
        <v>34</v>
      </c>
      <c r="C24" s="10" t="s">
        <v>132</v>
      </c>
      <c r="D24" s="10" t="s">
        <v>30</v>
      </c>
      <c r="E24" s="10">
        <v>40096</v>
      </c>
      <c r="F24" s="10">
        <v>4600</v>
      </c>
      <c r="G24" s="10">
        <v>100</v>
      </c>
      <c r="H24" s="10">
        <v>2230</v>
      </c>
      <c r="I24" s="10" t="s">
        <v>20</v>
      </c>
      <c r="J24" s="10">
        <v>22900</v>
      </c>
    </row>
    <row r="25" spans="1:10" x14ac:dyDescent="0.3">
      <c r="A25" s="10">
        <v>38</v>
      </c>
      <c r="B25" s="10" t="s">
        <v>29</v>
      </c>
      <c r="C25" s="10" t="s">
        <v>133</v>
      </c>
      <c r="D25" s="10" t="s">
        <v>30</v>
      </c>
      <c r="E25" s="10">
        <v>40248</v>
      </c>
      <c r="F25" s="10">
        <v>56000</v>
      </c>
      <c r="G25" s="10">
        <v>147</v>
      </c>
      <c r="H25" s="10">
        <v>1984</v>
      </c>
      <c r="I25" s="10" t="s">
        <v>32</v>
      </c>
      <c r="J25" s="10">
        <v>32900</v>
      </c>
    </row>
    <row r="26" spans="1:10" x14ac:dyDescent="0.3">
      <c r="A26" s="10">
        <v>39</v>
      </c>
      <c r="B26" s="10" t="s">
        <v>17</v>
      </c>
      <c r="C26" s="10" t="s">
        <v>134</v>
      </c>
      <c r="D26" s="10" t="s">
        <v>120</v>
      </c>
      <c r="E26" s="10">
        <v>40337</v>
      </c>
      <c r="F26" s="10">
        <v>19500</v>
      </c>
      <c r="G26" s="10">
        <v>110</v>
      </c>
      <c r="H26" s="10">
        <v>1910</v>
      </c>
      <c r="I26" s="10" t="s">
        <v>35</v>
      </c>
      <c r="J26" s="10">
        <v>29900</v>
      </c>
    </row>
    <row r="27" spans="1:10" x14ac:dyDescent="0.3">
      <c r="A27" s="10">
        <v>40</v>
      </c>
      <c r="B27" s="10" t="s">
        <v>31</v>
      </c>
      <c r="C27" s="10" t="s">
        <v>135</v>
      </c>
      <c r="D27" s="10" t="s">
        <v>18</v>
      </c>
      <c r="E27" s="10">
        <v>40369</v>
      </c>
      <c r="F27" s="10">
        <v>17000</v>
      </c>
      <c r="G27" s="10">
        <v>128</v>
      </c>
      <c r="H27" s="10">
        <v>2400</v>
      </c>
      <c r="I27" s="10" t="s">
        <v>32</v>
      </c>
      <c r="J27" s="10">
        <v>39900</v>
      </c>
    </row>
    <row r="28" spans="1:10" x14ac:dyDescent="0.3">
      <c r="A28" s="10">
        <v>41</v>
      </c>
      <c r="B28" s="10" t="s">
        <v>26</v>
      </c>
      <c r="C28" s="10" t="s">
        <v>136</v>
      </c>
      <c r="D28" s="10" t="s">
        <v>120</v>
      </c>
      <c r="E28" s="10">
        <v>40613</v>
      </c>
      <c r="F28" s="10">
        <v>24000</v>
      </c>
      <c r="G28" s="10">
        <v>245</v>
      </c>
      <c r="H28" s="10">
        <v>1984</v>
      </c>
      <c r="I28" s="10" t="s">
        <v>23</v>
      </c>
      <c r="J28" s="10">
        <v>49900</v>
      </c>
    </row>
    <row r="29" spans="1:10" x14ac:dyDescent="0.3">
      <c r="A29" s="10">
        <v>42</v>
      </c>
      <c r="B29" s="10" t="s">
        <v>31</v>
      </c>
      <c r="C29" s="10" t="s">
        <v>137</v>
      </c>
      <c r="D29" s="10" t="s">
        <v>120</v>
      </c>
      <c r="E29" s="10">
        <v>40642</v>
      </c>
      <c r="F29" s="10">
        <v>11700</v>
      </c>
      <c r="G29" s="10">
        <v>176</v>
      </c>
      <c r="H29" s="10">
        <v>1999</v>
      </c>
      <c r="I29" s="10" t="s">
        <v>19</v>
      </c>
      <c r="J29" s="10">
        <v>38900</v>
      </c>
    </row>
    <row r="30" spans="1:10" x14ac:dyDescent="0.3">
      <c r="A30" s="10">
        <v>43</v>
      </c>
      <c r="B30" s="10" t="s">
        <v>28</v>
      </c>
      <c r="C30" s="10" t="s">
        <v>138</v>
      </c>
      <c r="D30" s="10" t="s">
        <v>120</v>
      </c>
      <c r="E30" s="10">
        <v>40703</v>
      </c>
      <c r="F30" s="10">
        <v>19000</v>
      </c>
      <c r="G30" s="10">
        <v>85</v>
      </c>
      <c r="H30" s="10">
        <v>1598</v>
      </c>
      <c r="I30" s="10" t="s">
        <v>19</v>
      </c>
      <c r="J30" s="10">
        <v>18700</v>
      </c>
    </row>
    <row r="31" spans="1:10" x14ac:dyDescent="0.3">
      <c r="A31" s="10">
        <v>44</v>
      </c>
      <c r="B31" s="10" t="s">
        <v>22</v>
      </c>
      <c r="C31" s="10" t="s">
        <v>139</v>
      </c>
      <c r="D31" s="10" t="s">
        <v>30</v>
      </c>
      <c r="E31" s="10">
        <v>40732</v>
      </c>
      <c r="F31" s="10">
        <v>25500</v>
      </c>
      <c r="G31" s="10">
        <v>150</v>
      </c>
      <c r="H31" s="10">
        <v>2143</v>
      </c>
      <c r="I31" s="10" t="s">
        <v>32</v>
      </c>
      <c r="J31" s="10">
        <v>48000</v>
      </c>
    </row>
    <row r="32" spans="1:10" x14ac:dyDescent="0.3">
      <c r="A32" s="10">
        <v>45</v>
      </c>
      <c r="B32" s="10" t="s">
        <v>33</v>
      </c>
      <c r="C32" s="10" t="s">
        <v>140</v>
      </c>
      <c r="D32" s="10" t="s">
        <v>120</v>
      </c>
      <c r="E32" s="10">
        <v>40794</v>
      </c>
      <c r="F32" s="10">
        <v>20047</v>
      </c>
      <c r="G32" s="10">
        <v>92</v>
      </c>
      <c r="H32" s="10">
        <v>1596</v>
      </c>
      <c r="I32" s="10" t="s">
        <v>35</v>
      </c>
      <c r="J32" s="10">
        <v>17900</v>
      </c>
    </row>
    <row r="33" spans="1:10" x14ac:dyDescent="0.3">
      <c r="A33" s="10">
        <v>46</v>
      </c>
      <c r="B33" s="10" t="s">
        <v>26</v>
      </c>
      <c r="C33" s="10" t="s">
        <v>141</v>
      </c>
      <c r="D33" s="10" t="s">
        <v>27</v>
      </c>
      <c r="E33" s="10">
        <v>41129</v>
      </c>
      <c r="F33" s="10">
        <v>9000</v>
      </c>
      <c r="G33" s="10">
        <v>105</v>
      </c>
      <c r="H33" s="10">
        <v>1968</v>
      </c>
      <c r="I33" s="10" t="s">
        <v>24</v>
      </c>
      <c r="J33" s="10">
        <v>32900</v>
      </c>
    </row>
    <row r="34" spans="1:10" x14ac:dyDescent="0.3">
      <c r="A34" s="10">
        <v>47</v>
      </c>
      <c r="B34" s="10" t="s">
        <v>22</v>
      </c>
      <c r="C34" s="10" t="s">
        <v>142</v>
      </c>
      <c r="D34" s="10" t="s">
        <v>120</v>
      </c>
      <c r="E34" s="10">
        <v>41130</v>
      </c>
      <c r="F34" s="10">
        <v>24900</v>
      </c>
      <c r="G34" s="10">
        <v>150</v>
      </c>
      <c r="H34" s="10">
        <v>2143</v>
      </c>
      <c r="I34" s="10" t="s">
        <v>19</v>
      </c>
      <c r="J34" s="10">
        <v>47900</v>
      </c>
    </row>
    <row r="35" spans="1:10" x14ac:dyDescent="0.3">
      <c r="A35" s="10">
        <v>48</v>
      </c>
      <c r="B35" s="10" t="s">
        <v>28</v>
      </c>
      <c r="C35" s="10" t="s">
        <v>143</v>
      </c>
      <c r="D35" s="10" t="s">
        <v>30</v>
      </c>
      <c r="E35" s="10">
        <v>41161</v>
      </c>
      <c r="F35" s="10">
        <v>100</v>
      </c>
      <c r="G35" s="10">
        <v>105</v>
      </c>
      <c r="H35" s="10">
        <v>1364</v>
      </c>
      <c r="I35" s="10" t="s">
        <v>35</v>
      </c>
      <c r="J35" s="10">
        <v>24600</v>
      </c>
    </row>
  </sheetData>
  <conditionalFormatting sqref="K3:K4">
    <cfRule type="containsText" dxfId="9" priority="5" operator="containsText" text="stimmt nicht">
      <formula>NOT(ISERROR(SEARCH("stimmt nicht",K3)))</formula>
    </cfRule>
    <cfRule type="containsText" dxfId="8" priority="6" operator="containsText" text="richtig">
      <formula>NOT(ISERROR(SEARCH("richtig",K3)))</formula>
    </cfRule>
  </conditionalFormatting>
  <conditionalFormatting sqref="K5">
    <cfRule type="containsText" dxfId="7" priority="3" operator="containsText" text="stimmt nicht">
      <formula>NOT(ISERROR(SEARCH("stimmt nicht",K5)))</formula>
    </cfRule>
    <cfRule type="containsText" dxfId="6" priority="4" operator="containsText" text="richtig">
      <formula>NOT(ISERROR(SEARCH("richtig",K5)))</formula>
    </cfRule>
  </conditionalFormatting>
  <conditionalFormatting sqref="J3:J4">
    <cfRule type="containsText" dxfId="5" priority="1" operator="containsText" text="stimmt nicht">
      <formula>NOT(ISERROR(SEARCH("stimmt nicht",J3)))</formula>
    </cfRule>
    <cfRule type="containsText" dxfId="4" priority="2" operator="containsText" text="richtig">
      <formula>NOT(ISERROR(SEARCH("richtig",J3)))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workbookViewId="0">
      <pane ySplit="6" topLeftCell="A7" activePane="bottomLeft" state="frozen"/>
      <selection pane="bottomLeft" activeCell="A7" sqref="A7"/>
    </sheetView>
  </sheetViews>
  <sheetFormatPr baseColWidth="10" defaultColWidth="11.44140625" defaultRowHeight="13.8" x14ac:dyDescent="0.3"/>
  <cols>
    <col min="1" max="2" width="14.44140625" style="1" customWidth="1"/>
    <col min="3" max="3" width="10.44140625" style="1" customWidth="1"/>
    <col min="4" max="4" width="14.44140625" style="1" customWidth="1"/>
    <col min="5" max="5" width="19.44140625" style="1" customWidth="1"/>
    <col min="6" max="6" width="14" style="1" customWidth="1"/>
    <col min="7" max="9" width="11.44140625" style="1"/>
    <col min="10" max="10" width="4.44140625" style="1" hidden="1" customWidth="1"/>
    <col min="11" max="11" width="11.33203125" style="1" hidden="1" customWidth="1"/>
    <col min="12" max="16384" width="11.44140625" style="1"/>
  </cols>
  <sheetData>
    <row r="1" spans="1:11" ht="35.25" customHeight="1" x14ac:dyDescent="0.3">
      <c r="A1" s="14" t="s">
        <v>144</v>
      </c>
      <c r="B1" s="14"/>
      <c r="C1" s="23">
        <v>13</v>
      </c>
      <c r="D1" s="14"/>
      <c r="E1" s="14"/>
      <c r="F1" s="14"/>
      <c r="G1" s="2"/>
      <c r="H1" s="2"/>
      <c r="I1" s="2"/>
      <c r="J1" s="34"/>
      <c r="K1" s="36" t="s">
        <v>157</v>
      </c>
    </row>
    <row r="2" spans="1:11" x14ac:dyDescent="0.3">
      <c r="A2" s="16"/>
      <c r="B2" s="16"/>
      <c r="C2" s="16"/>
      <c r="D2" s="16"/>
      <c r="E2" s="16"/>
      <c r="F2" s="16"/>
      <c r="J2" s="34"/>
      <c r="K2" s="35" t="s">
        <v>37</v>
      </c>
    </row>
    <row r="3" spans="1:11" x14ac:dyDescent="0.3">
      <c r="A3" s="17">
        <v>13</v>
      </c>
      <c r="B3" s="18" t="s">
        <v>165</v>
      </c>
      <c r="C3" s="19"/>
      <c r="D3" s="16"/>
      <c r="E3" s="16"/>
      <c r="F3" s="3"/>
      <c r="H3" s="6" t="str">
        <f>IF(F3="","",IF(F3=J3,"richtig","stimmt nicht"))</f>
        <v/>
      </c>
      <c r="J3" s="38">
        <f>DAVERAGE($A$6:$F$42,$D$6,$K$2:$K$3)</f>
        <v>38.68</v>
      </c>
      <c r="K3" s="34" t="s">
        <v>47</v>
      </c>
    </row>
    <row r="4" spans="1:11" x14ac:dyDescent="0.3">
      <c r="H4" s="6"/>
      <c r="J4" s="38"/>
      <c r="K4" s="34"/>
    </row>
    <row r="6" spans="1:11" ht="14.4" x14ac:dyDescent="0.3">
      <c r="A6" s="15" t="s">
        <v>3</v>
      </c>
      <c r="B6" s="15" t="s">
        <v>4</v>
      </c>
      <c r="C6" s="15" t="s">
        <v>37</v>
      </c>
      <c r="D6" s="15" t="s">
        <v>5</v>
      </c>
      <c r="E6" s="15" t="s">
        <v>38</v>
      </c>
      <c r="F6" s="15" t="s">
        <v>39</v>
      </c>
    </row>
    <row r="7" spans="1:11" x14ac:dyDescent="0.3">
      <c r="A7" s="4" t="s">
        <v>104</v>
      </c>
      <c r="B7" s="5" t="s">
        <v>105</v>
      </c>
      <c r="C7" s="5" t="s">
        <v>47</v>
      </c>
      <c r="D7" s="5">
        <v>59</v>
      </c>
      <c r="E7" s="5">
        <v>1.645</v>
      </c>
      <c r="F7" s="5">
        <f>_xlfn.RANK.EQ(E7,$E$7:$E$42,0)</f>
        <v>35</v>
      </c>
    </row>
    <row r="8" spans="1:11" x14ac:dyDescent="0.3">
      <c r="A8" s="4" t="s">
        <v>65</v>
      </c>
      <c r="B8" s="5" t="s">
        <v>66</v>
      </c>
      <c r="C8" s="5" t="s">
        <v>42</v>
      </c>
      <c r="D8" s="5">
        <v>19</v>
      </c>
      <c r="E8" s="5">
        <v>3.69</v>
      </c>
      <c r="F8" s="5">
        <f t="shared" ref="F8:F42" si="0">_xlfn.RANK.EQ(E8,$E$7:$E$42,0)</f>
        <v>12</v>
      </c>
    </row>
    <row r="9" spans="1:11" x14ac:dyDescent="0.3">
      <c r="A9" s="4" t="s">
        <v>98</v>
      </c>
      <c r="B9" s="5" t="s">
        <v>99</v>
      </c>
      <c r="C9" s="5" t="s">
        <v>47</v>
      </c>
      <c r="D9" s="5">
        <v>40</v>
      </c>
      <c r="E9" s="5">
        <v>2.14</v>
      </c>
      <c r="F9" s="5">
        <f t="shared" si="0"/>
        <v>32</v>
      </c>
    </row>
    <row r="10" spans="1:11" x14ac:dyDescent="0.3">
      <c r="A10" s="4" t="s">
        <v>85</v>
      </c>
      <c r="B10" s="5" t="s">
        <v>86</v>
      </c>
      <c r="C10" s="5" t="s">
        <v>42</v>
      </c>
      <c r="D10" s="5">
        <v>41</v>
      </c>
      <c r="E10" s="5">
        <v>2.6749999999999998</v>
      </c>
      <c r="F10" s="5">
        <f t="shared" si="0"/>
        <v>24</v>
      </c>
    </row>
    <row r="11" spans="1:11" x14ac:dyDescent="0.3">
      <c r="A11" s="4" t="s">
        <v>36</v>
      </c>
      <c r="B11" s="5" t="s">
        <v>84</v>
      </c>
      <c r="C11" s="5" t="s">
        <v>42</v>
      </c>
      <c r="D11" s="5">
        <v>23</v>
      </c>
      <c r="E11" s="5">
        <v>2.6949999999999998</v>
      </c>
      <c r="F11" s="5">
        <f t="shared" si="0"/>
        <v>22</v>
      </c>
    </row>
    <row r="12" spans="1:11" x14ac:dyDescent="0.3">
      <c r="A12" s="4" t="s">
        <v>76</v>
      </c>
      <c r="B12" s="5" t="s">
        <v>77</v>
      </c>
      <c r="C12" s="5" t="s">
        <v>47</v>
      </c>
      <c r="D12" s="5">
        <v>19</v>
      </c>
      <c r="E12" s="5">
        <v>3.17</v>
      </c>
      <c r="F12" s="5">
        <f t="shared" si="0"/>
        <v>19</v>
      </c>
    </row>
    <row r="13" spans="1:11" x14ac:dyDescent="0.3">
      <c r="A13" s="4" t="s">
        <v>48</v>
      </c>
      <c r="B13" s="5" t="s">
        <v>49</v>
      </c>
      <c r="C13" s="5" t="s">
        <v>42</v>
      </c>
      <c r="D13" s="5">
        <v>22</v>
      </c>
      <c r="E13" s="5">
        <v>4.2149999999999999</v>
      </c>
      <c r="F13" s="5">
        <f t="shared" si="0"/>
        <v>4</v>
      </c>
    </row>
    <row r="14" spans="1:11" x14ac:dyDescent="0.3">
      <c r="A14" s="4" t="s">
        <v>94</v>
      </c>
      <c r="B14" s="5" t="s">
        <v>95</v>
      </c>
      <c r="C14" s="5" t="s">
        <v>47</v>
      </c>
      <c r="D14" s="5">
        <v>47</v>
      </c>
      <c r="E14" s="5">
        <v>2.1949999999999998</v>
      </c>
      <c r="F14" s="5">
        <f t="shared" si="0"/>
        <v>30</v>
      </c>
    </row>
    <row r="15" spans="1:11" x14ac:dyDescent="0.3">
      <c r="A15" s="4" t="s">
        <v>57</v>
      </c>
      <c r="B15" s="5" t="s">
        <v>58</v>
      </c>
      <c r="C15" s="5" t="s">
        <v>47</v>
      </c>
      <c r="D15" s="5">
        <v>27</v>
      </c>
      <c r="E15" s="5">
        <v>3.71</v>
      </c>
      <c r="F15" s="5">
        <f t="shared" si="0"/>
        <v>9</v>
      </c>
    </row>
    <row r="16" spans="1:11" x14ac:dyDescent="0.3">
      <c r="A16" s="4" t="s">
        <v>67</v>
      </c>
      <c r="B16" s="5" t="s">
        <v>6</v>
      </c>
      <c r="C16" s="5" t="s">
        <v>47</v>
      </c>
      <c r="D16" s="5">
        <v>26</v>
      </c>
      <c r="E16" s="5">
        <v>3.6850000000000001</v>
      </c>
      <c r="F16" s="5">
        <f t="shared" si="0"/>
        <v>14</v>
      </c>
    </row>
    <row r="17" spans="1:6" x14ac:dyDescent="0.3">
      <c r="A17" s="4" t="s">
        <v>91</v>
      </c>
      <c r="B17" s="5" t="s">
        <v>6</v>
      </c>
      <c r="C17" s="5" t="s">
        <v>47</v>
      </c>
      <c r="D17" s="5">
        <v>60</v>
      </c>
      <c r="E17" s="5">
        <v>2.6549999999999998</v>
      </c>
      <c r="F17" s="5">
        <f t="shared" si="0"/>
        <v>27</v>
      </c>
    </row>
    <row r="18" spans="1:6" x14ac:dyDescent="0.3">
      <c r="A18" s="4" t="s">
        <v>59</v>
      </c>
      <c r="B18" s="5" t="s">
        <v>60</v>
      </c>
      <c r="C18" s="5" t="s">
        <v>47</v>
      </c>
      <c r="D18" s="5">
        <v>20</v>
      </c>
      <c r="E18" s="5">
        <v>3.7050000000000001</v>
      </c>
      <c r="F18" s="5">
        <f t="shared" si="0"/>
        <v>10</v>
      </c>
    </row>
    <row r="19" spans="1:6" x14ac:dyDescent="0.3">
      <c r="A19" s="4" t="s">
        <v>7</v>
      </c>
      <c r="B19" s="5" t="s">
        <v>73</v>
      </c>
      <c r="C19" s="5" t="s">
        <v>47</v>
      </c>
      <c r="D19" s="5">
        <v>46</v>
      </c>
      <c r="E19" s="5">
        <v>2.64</v>
      </c>
      <c r="F19" s="5">
        <f t="shared" si="0"/>
        <v>29</v>
      </c>
    </row>
    <row r="20" spans="1:6" x14ac:dyDescent="0.3">
      <c r="A20" s="4" t="s">
        <v>100</v>
      </c>
      <c r="B20" s="5" t="s">
        <v>101</v>
      </c>
      <c r="C20" s="5" t="s">
        <v>47</v>
      </c>
      <c r="D20" s="5">
        <v>51</v>
      </c>
      <c r="E20" s="5">
        <v>1.675</v>
      </c>
      <c r="F20" s="5">
        <f t="shared" si="0"/>
        <v>33</v>
      </c>
    </row>
    <row r="21" spans="1:6" x14ac:dyDescent="0.3">
      <c r="A21" s="4" t="s">
        <v>102</v>
      </c>
      <c r="B21" s="5" t="s">
        <v>103</v>
      </c>
      <c r="C21" s="5" t="s">
        <v>47</v>
      </c>
      <c r="D21" s="5">
        <v>58</v>
      </c>
      <c r="E21" s="5">
        <v>1.65</v>
      </c>
      <c r="F21" s="5">
        <f t="shared" si="0"/>
        <v>34</v>
      </c>
    </row>
    <row r="22" spans="1:6" x14ac:dyDescent="0.3">
      <c r="A22" s="4" t="s">
        <v>74</v>
      </c>
      <c r="B22" s="5" t="s">
        <v>75</v>
      </c>
      <c r="C22" s="5" t="s">
        <v>42</v>
      </c>
      <c r="D22" s="5">
        <v>38</v>
      </c>
      <c r="E22" s="5">
        <v>3.19</v>
      </c>
      <c r="F22" s="5">
        <f t="shared" si="0"/>
        <v>18</v>
      </c>
    </row>
    <row r="23" spans="1:6" x14ac:dyDescent="0.3">
      <c r="A23" s="4" t="s">
        <v>55</v>
      </c>
      <c r="B23" s="5" t="s">
        <v>56</v>
      </c>
      <c r="C23" s="5" t="s">
        <v>47</v>
      </c>
      <c r="D23" s="5">
        <v>61</v>
      </c>
      <c r="E23" s="5">
        <v>3.7149999999999999</v>
      </c>
      <c r="F23" s="5">
        <f t="shared" si="0"/>
        <v>8</v>
      </c>
    </row>
    <row r="24" spans="1:6" x14ac:dyDescent="0.3">
      <c r="A24" s="4" t="s">
        <v>68</v>
      </c>
      <c r="B24" s="5" t="s">
        <v>69</v>
      </c>
      <c r="C24" s="5" t="s">
        <v>47</v>
      </c>
      <c r="D24" s="5">
        <v>36</v>
      </c>
      <c r="E24" s="5">
        <v>3.68</v>
      </c>
      <c r="F24" s="5">
        <f t="shared" si="0"/>
        <v>15</v>
      </c>
    </row>
    <row r="25" spans="1:6" x14ac:dyDescent="0.3">
      <c r="A25" s="4" t="s">
        <v>89</v>
      </c>
      <c r="B25" s="5" t="s">
        <v>90</v>
      </c>
      <c r="C25" s="5" t="s">
        <v>47</v>
      </c>
      <c r="D25" s="5">
        <v>35</v>
      </c>
      <c r="E25" s="5">
        <v>2.665</v>
      </c>
      <c r="F25" s="5">
        <f t="shared" si="0"/>
        <v>26</v>
      </c>
    </row>
    <row r="26" spans="1:6" x14ac:dyDescent="0.3">
      <c r="A26" s="4" t="s">
        <v>51</v>
      </c>
      <c r="B26" s="5" t="s">
        <v>52</v>
      </c>
      <c r="C26" s="5" t="s">
        <v>42</v>
      </c>
      <c r="D26" s="5">
        <v>38</v>
      </c>
      <c r="E26" s="5">
        <v>4.18</v>
      </c>
      <c r="F26" s="5">
        <f t="shared" si="0"/>
        <v>6</v>
      </c>
    </row>
    <row r="27" spans="1:6" x14ac:dyDescent="0.3">
      <c r="A27" s="4" t="s">
        <v>43</v>
      </c>
      <c r="B27" s="5" t="s">
        <v>44</v>
      </c>
      <c r="C27" s="5" t="s">
        <v>42</v>
      </c>
      <c r="D27" s="5">
        <v>45</v>
      </c>
      <c r="E27" s="5">
        <v>5.2249999999999996</v>
      </c>
      <c r="F27" s="5">
        <f t="shared" si="0"/>
        <v>2</v>
      </c>
    </row>
    <row r="28" spans="1:6" x14ac:dyDescent="0.3">
      <c r="A28" s="4" t="s">
        <v>92</v>
      </c>
      <c r="B28" s="5" t="s">
        <v>93</v>
      </c>
      <c r="C28" s="5" t="s">
        <v>47</v>
      </c>
      <c r="D28" s="5">
        <v>35</v>
      </c>
      <c r="E28" s="5">
        <v>2.65</v>
      </c>
      <c r="F28" s="5">
        <f t="shared" si="0"/>
        <v>28</v>
      </c>
    </row>
    <row r="29" spans="1:6" x14ac:dyDescent="0.3">
      <c r="A29" s="4" t="s">
        <v>45</v>
      </c>
      <c r="B29" s="5" t="s">
        <v>46</v>
      </c>
      <c r="C29" s="5" t="s">
        <v>47</v>
      </c>
      <c r="D29" s="5">
        <v>22</v>
      </c>
      <c r="E29" s="5">
        <v>4.6900000000000004</v>
      </c>
      <c r="F29" s="5">
        <f t="shared" si="0"/>
        <v>3</v>
      </c>
    </row>
    <row r="30" spans="1:6" x14ac:dyDescent="0.3">
      <c r="A30" s="4" t="s">
        <v>72</v>
      </c>
      <c r="B30" s="5" t="s">
        <v>73</v>
      </c>
      <c r="C30" s="5" t="s">
        <v>47</v>
      </c>
      <c r="D30" s="5">
        <v>49</v>
      </c>
      <c r="E30" s="5">
        <v>3.2149999999999999</v>
      </c>
      <c r="F30" s="5">
        <f t="shared" si="0"/>
        <v>17</v>
      </c>
    </row>
    <row r="31" spans="1:6" x14ac:dyDescent="0.3">
      <c r="A31" s="4" t="s">
        <v>106</v>
      </c>
      <c r="B31" s="5" t="s">
        <v>107</v>
      </c>
      <c r="C31" s="5" t="s">
        <v>47</v>
      </c>
      <c r="D31" s="5">
        <v>36</v>
      </c>
      <c r="E31" s="5">
        <v>0.64</v>
      </c>
      <c r="F31" s="5">
        <f t="shared" si="0"/>
        <v>36</v>
      </c>
    </row>
    <row r="32" spans="1:6" x14ac:dyDescent="0.3">
      <c r="A32" s="4" t="s">
        <v>50</v>
      </c>
      <c r="B32" s="5" t="s">
        <v>8</v>
      </c>
      <c r="C32" s="5" t="s">
        <v>47</v>
      </c>
      <c r="D32" s="5">
        <v>41</v>
      </c>
      <c r="E32" s="5">
        <v>4.2</v>
      </c>
      <c r="F32" s="5">
        <f t="shared" si="0"/>
        <v>5</v>
      </c>
    </row>
    <row r="33" spans="1:6" x14ac:dyDescent="0.3">
      <c r="A33" s="4" t="s">
        <v>61</v>
      </c>
      <c r="B33" s="5" t="s">
        <v>62</v>
      </c>
      <c r="C33" s="5" t="s">
        <v>47</v>
      </c>
      <c r="D33" s="5">
        <v>25</v>
      </c>
      <c r="E33" s="5">
        <v>3.6949999999999998</v>
      </c>
      <c r="F33" s="5">
        <f t="shared" si="0"/>
        <v>11</v>
      </c>
    </row>
    <row r="34" spans="1:6" x14ac:dyDescent="0.3">
      <c r="A34" s="4" t="s">
        <v>63</v>
      </c>
      <c r="B34" s="5" t="s">
        <v>64</v>
      </c>
      <c r="C34" s="5" t="s">
        <v>47</v>
      </c>
      <c r="D34" s="5">
        <v>31</v>
      </c>
      <c r="E34" s="5">
        <v>3.69</v>
      </c>
      <c r="F34" s="5">
        <f t="shared" si="0"/>
        <v>12</v>
      </c>
    </row>
    <row r="35" spans="1:6" x14ac:dyDescent="0.3">
      <c r="A35" s="4" t="s">
        <v>87</v>
      </c>
      <c r="B35" s="5" t="s">
        <v>88</v>
      </c>
      <c r="C35" s="5" t="s">
        <v>47</v>
      </c>
      <c r="D35" s="5">
        <v>42</v>
      </c>
      <c r="E35" s="5">
        <v>2.67</v>
      </c>
      <c r="F35" s="5">
        <f t="shared" si="0"/>
        <v>25</v>
      </c>
    </row>
    <row r="36" spans="1:6" x14ac:dyDescent="0.3">
      <c r="A36" s="4" t="s">
        <v>53</v>
      </c>
      <c r="B36" s="5" t="s">
        <v>54</v>
      </c>
      <c r="C36" s="5" t="s">
        <v>42</v>
      </c>
      <c r="D36" s="5">
        <v>24</v>
      </c>
      <c r="E36" s="5">
        <v>3.73</v>
      </c>
      <c r="F36" s="5">
        <f t="shared" si="0"/>
        <v>7</v>
      </c>
    </row>
    <row r="37" spans="1:6" x14ac:dyDescent="0.3">
      <c r="A37" s="4" t="s">
        <v>70</v>
      </c>
      <c r="B37" s="5" t="s">
        <v>71</v>
      </c>
      <c r="C37" s="5" t="s">
        <v>47</v>
      </c>
      <c r="D37" s="5">
        <v>43</v>
      </c>
      <c r="E37" s="5">
        <v>3.6549999999999998</v>
      </c>
      <c r="F37" s="5">
        <f t="shared" si="0"/>
        <v>16</v>
      </c>
    </row>
    <row r="38" spans="1:6" x14ac:dyDescent="0.3">
      <c r="A38" s="4" t="s">
        <v>40</v>
      </c>
      <c r="B38" s="5" t="s">
        <v>41</v>
      </c>
      <c r="C38" s="5" t="s">
        <v>42</v>
      </c>
      <c r="D38" s="5">
        <v>32</v>
      </c>
      <c r="E38" s="5">
        <v>5.71</v>
      </c>
      <c r="F38" s="5">
        <f t="shared" si="0"/>
        <v>1</v>
      </c>
    </row>
    <row r="39" spans="1:6" x14ac:dyDescent="0.3">
      <c r="A39" s="4" t="s">
        <v>78</v>
      </c>
      <c r="B39" s="5" t="s">
        <v>79</v>
      </c>
      <c r="C39" s="5" t="s">
        <v>47</v>
      </c>
      <c r="D39" s="5">
        <v>20</v>
      </c>
      <c r="E39" s="5">
        <v>3.16</v>
      </c>
      <c r="F39" s="5">
        <f t="shared" si="0"/>
        <v>20</v>
      </c>
    </row>
    <row r="40" spans="1:6" x14ac:dyDescent="0.3">
      <c r="A40" s="4" t="s">
        <v>82</v>
      </c>
      <c r="B40" s="5" t="s">
        <v>83</v>
      </c>
      <c r="C40" s="5" t="s">
        <v>42</v>
      </c>
      <c r="D40" s="5">
        <v>46</v>
      </c>
      <c r="E40" s="5">
        <v>2.6949999999999998</v>
      </c>
      <c r="F40" s="5">
        <f t="shared" si="0"/>
        <v>22</v>
      </c>
    </row>
    <row r="41" spans="1:6" x14ac:dyDescent="0.3">
      <c r="A41" s="4" t="s">
        <v>80</v>
      </c>
      <c r="B41" s="5" t="s">
        <v>81</v>
      </c>
      <c r="C41" s="5" t="s">
        <v>42</v>
      </c>
      <c r="D41" s="5">
        <v>37</v>
      </c>
      <c r="E41" s="5">
        <v>3.13</v>
      </c>
      <c r="F41" s="5">
        <f t="shared" si="0"/>
        <v>21</v>
      </c>
    </row>
    <row r="42" spans="1:6" x14ac:dyDescent="0.3">
      <c r="A42" s="4" t="s">
        <v>96</v>
      </c>
      <c r="B42" s="5" t="s">
        <v>97</v>
      </c>
      <c r="C42" s="5" t="s">
        <v>47</v>
      </c>
      <c r="D42" s="5">
        <v>38</v>
      </c>
      <c r="E42" s="5">
        <v>2.15</v>
      </c>
      <c r="F42" s="5">
        <f t="shared" si="0"/>
        <v>31</v>
      </c>
    </row>
  </sheetData>
  <phoneticPr fontId="0" type="noConversion"/>
  <conditionalFormatting sqref="H3:H4">
    <cfRule type="containsText" dxfId="3" priority="1" operator="containsText" text="stimmt nicht">
      <formula>NOT(ISERROR(SEARCH("stimmt nicht",H3)))</formula>
    </cfRule>
    <cfRule type="containsText" dxfId="2" priority="2" operator="containsText" text="richtig">
      <formula>NOT(ISERROR(SEARCH("richtig",H3)))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workbookViewId="0">
      <pane ySplit="6" topLeftCell="A7" activePane="bottomLeft" state="frozen"/>
      <selection pane="bottomLeft" activeCell="F3" sqref="F3"/>
    </sheetView>
  </sheetViews>
  <sheetFormatPr baseColWidth="10" defaultColWidth="11.44140625" defaultRowHeight="13.8" x14ac:dyDescent="0.3"/>
  <cols>
    <col min="1" max="1" width="11.44140625" style="1"/>
    <col min="2" max="2" width="13.44140625" style="1" customWidth="1"/>
    <col min="3" max="3" width="10.44140625" style="1" customWidth="1"/>
    <col min="4" max="4" width="14.44140625" style="1" customWidth="1"/>
    <col min="5" max="5" width="19.44140625" style="1" customWidth="1"/>
    <col min="6" max="6" width="14" style="1" customWidth="1"/>
    <col min="7" max="7" width="11.44140625" style="1"/>
    <col min="8" max="8" width="14.88671875" style="1" bestFit="1" customWidth="1"/>
    <col min="9" max="9" width="11.44140625" style="1"/>
    <col min="10" max="10" width="5.44140625" style="1" hidden="1" customWidth="1"/>
    <col min="11" max="11" width="11.33203125" style="1" hidden="1" customWidth="1"/>
    <col min="12" max="16384" width="11.44140625" style="1"/>
  </cols>
  <sheetData>
    <row r="1" spans="1:11" ht="35.25" customHeight="1" x14ac:dyDescent="0.3">
      <c r="A1" s="14" t="s">
        <v>144</v>
      </c>
      <c r="B1" s="14"/>
      <c r="C1" s="23" t="s">
        <v>166</v>
      </c>
      <c r="D1" s="14"/>
      <c r="E1" s="14"/>
      <c r="F1" s="14"/>
      <c r="G1" s="2"/>
      <c r="H1" s="2"/>
      <c r="I1" s="2"/>
      <c r="J1" s="34"/>
      <c r="K1" s="36" t="s">
        <v>157</v>
      </c>
    </row>
    <row r="2" spans="1:11" x14ac:dyDescent="0.3">
      <c r="A2" s="16"/>
      <c r="B2" s="16"/>
      <c r="C2" s="16"/>
      <c r="D2" s="16"/>
      <c r="E2" s="16"/>
      <c r="F2" s="16"/>
      <c r="J2" s="34"/>
      <c r="K2" s="35" t="s">
        <v>37</v>
      </c>
    </row>
    <row r="3" spans="1:11" x14ac:dyDescent="0.3">
      <c r="A3" s="20">
        <v>14</v>
      </c>
      <c r="B3" s="18" t="s">
        <v>150</v>
      </c>
      <c r="C3" s="16"/>
      <c r="D3" s="16"/>
      <c r="E3" s="16"/>
      <c r="F3" s="3"/>
      <c r="H3" s="6" t="str">
        <f>IF(F3="","",IF(F3=J3,"richtig","stimmt noch nicht"))</f>
        <v/>
      </c>
      <c r="J3" s="39">
        <f>DCOUNTA($A$6:$F$42,$A$6,$K$2:$K$3)</f>
        <v>11</v>
      </c>
      <c r="K3" s="34" t="s">
        <v>42</v>
      </c>
    </row>
    <row r="4" spans="1:11" x14ac:dyDescent="0.3">
      <c r="A4" s="20">
        <v>15</v>
      </c>
      <c r="B4" s="18" t="s">
        <v>149</v>
      </c>
      <c r="C4" s="16"/>
      <c r="D4" s="16"/>
      <c r="E4" s="16"/>
      <c r="F4" s="40"/>
      <c r="H4" s="6" t="str">
        <f>IF(F4="","",IF(F4=J4,"richtig","stimmt noch nicht"))</f>
        <v/>
      </c>
      <c r="J4" s="37">
        <f>DAVERAGE($A$6:$F$42,$D$6,$K$2:$K$3)</f>
        <v>33.18181818181818</v>
      </c>
    </row>
    <row r="5" spans="1:11" x14ac:dyDescent="0.3">
      <c r="H5" s="6"/>
      <c r="J5" s="38"/>
    </row>
    <row r="6" spans="1:11" ht="14.4" x14ac:dyDescent="0.3">
      <c r="A6" s="15" t="s">
        <v>3</v>
      </c>
      <c r="B6" s="15" t="s">
        <v>4</v>
      </c>
      <c r="C6" s="15" t="s">
        <v>37</v>
      </c>
      <c r="D6" s="15" t="s">
        <v>5</v>
      </c>
      <c r="E6" s="15" t="s">
        <v>38</v>
      </c>
      <c r="F6" s="15" t="s">
        <v>39</v>
      </c>
    </row>
    <row r="7" spans="1:11" x14ac:dyDescent="0.3">
      <c r="A7" s="4" t="s">
        <v>104</v>
      </c>
      <c r="B7" s="5" t="s">
        <v>105</v>
      </c>
      <c r="C7" s="5" t="s">
        <v>47</v>
      </c>
      <c r="D7" s="5">
        <v>59</v>
      </c>
      <c r="E7" s="5">
        <v>1.645</v>
      </c>
      <c r="F7" s="5">
        <f>_xlfn.RANK.EQ(E7,$E$7:$E$42,0)</f>
        <v>35</v>
      </c>
    </row>
    <row r="8" spans="1:11" x14ac:dyDescent="0.3">
      <c r="A8" s="4" t="s">
        <v>65</v>
      </c>
      <c r="B8" s="5" t="s">
        <v>66</v>
      </c>
      <c r="C8" s="5" t="s">
        <v>42</v>
      </c>
      <c r="D8" s="5">
        <v>19</v>
      </c>
      <c r="E8" s="5">
        <v>3.69</v>
      </c>
      <c r="F8" s="5">
        <f t="shared" ref="F8:F42" si="0">_xlfn.RANK.EQ(E8,$E$7:$E$42,0)</f>
        <v>12</v>
      </c>
    </row>
    <row r="9" spans="1:11" x14ac:dyDescent="0.3">
      <c r="A9" s="4" t="s">
        <v>98</v>
      </c>
      <c r="B9" s="5" t="s">
        <v>99</v>
      </c>
      <c r="C9" s="5" t="s">
        <v>47</v>
      </c>
      <c r="D9" s="5">
        <v>40</v>
      </c>
      <c r="E9" s="5">
        <v>2.14</v>
      </c>
      <c r="F9" s="5">
        <f t="shared" si="0"/>
        <v>32</v>
      </c>
    </row>
    <row r="10" spans="1:11" x14ac:dyDescent="0.3">
      <c r="A10" s="4" t="s">
        <v>85</v>
      </c>
      <c r="B10" s="5" t="s">
        <v>86</v>
      </c>
      <c r="C10" s="5" t="s">
        <v>42</v>
      </c>
      <c r="D10" s="5">
        <v>41</v>
      </c>
      <c r="E10" s="5">
        <v>2.6749999999999998</v>
      </c>
      <c r="F10" s="5">
        <f t="shared" si="0"/>
        <v>24</v>
      </c>
    </row>
    <row r="11" spans="1:11" x14ac:dyDescent="0.3">
      <c r="A11" s="4" t="s">
        <v>36</v>
      </c>
      <c r="B11" s="5" t="s">
        <v>84</v>
      </c>
      <c r="C11" s="5" t="s">
        <v>42</v>
      </c>
      <c r="D11" s="5">
        <v>23</v>
      </c>
      <c r="E11" s="5">
        <v>2.6949999999999998</v>
      </c>
      <c r="F11" s="5">
        <f t="shared" si="0"/>
        <v>22</v>
      </c>
    </row>
    <row r="12" spans="1:11" x14ac:dyDescent="0.3">
      <c r="A12" s="4" t="s">
        <v>76</v>
      </c>
      <c r="B12" s="5" t="s">
        <v>77</v>
      </c>
      <c r="C12" s="5" t="s">
        <v>47</v>
      </c>
      <c r="D12" s="5">
        <v>19</v>
      </c>
      <c r="E12" s="5">
        <v>3.17</v>
      </c>
      <c r="F12" s="5">
        <f t="shared" si="0"/>
        <v>19</v>
      </c>
    </row>
    <row r="13" spans="1:11" x14ac:dyDescent="0.3">
      <c r="A13" s="4" t="s">
        <v>48</v>
      </c>
      <c r="B13" s="5" t="s">
        <v>49</v>
      </c>
      <c r="C13" s="5" t="s">
        <v>42</v>
      </c>
      <c r="D13" s="5">
        <v>22</v>
      </c>
      <c r="E13" s="5">
        <v>4.2149999999999999</v>
      </c>
      <c r="F13" s="5">
        <f t="shared" si="0"/>
        <v>4</v>
      </c>
    </row>
    <row r="14" spans="1:11" x14ac:dyDescent="0.3">
      <c r="A14" s="4" t="s">
        <v>94</v>
      </c>
      <c r="B14" s="5" t="s">
        <v>95</v>
      </c>
      <c r="C14" s="5" t="s">
        <v>47</v>
      </c>
      <c r="D14" s="5">
        <v>47</v>
      </c>
      <c r="E14" s="5">
        <v>2.1949999999999998</v>
      </c>
      <c r="F14" s="5">
        <f t="shared" si="0"/>
        <v>30</v>
      </c>
    </row>
    <row r="15" spans="1:11" x14ac:dyDescent="0.3">
      <c r="A15" s="4" t="s">
        <v>57</v>
      </c>
      <c r="B15" s="5" t="s">
        <v>58</v>
      </c>
      <c r="C15" s="5" t="s">
        <v>47</v>
      </c>
      <c r="D15" s="5">
        <v>27</v>
      </c>
      <c r="E15" s="5">
        <v>3.71</v>
      </c>
      <c r="F15" s="5">
        <f t="shared" si="0"/>
        <v>9</v>
      </c>
    </row>
    <row r="16" spans="1:11" x14ac:dyDescent="0.3">
      <c r="A16" s="4" t="s">
        <v>67</v>
      </c>
      <c r="B16" s="5" t="s">
        <v>6</v>
      </c>
      <c r="C16" s="5" t="s">
        <v>47</v>
      </c>
      <c r="D16" s="5">
        <v>26</v>
      </c>
      <c r="E16" s="5">
        <v>3.6850000000000001</v>
      </c>
      <c r="F16" s="5">
        <f t="shared" si="0"/>
        <v>14</v>
      </c>
    </row>
    <row r="17" spans="1:6" x14ac:dyDescent="0.3">
      <c r="A17" s="4" t="s">
        <v>91</v>
      </c>
      <c r="B17" s="5" t="s">
        <v>6</v>
      </c>
      <c r="C17" s="5" t="s">
        <v>47</v>
      </c>
      <c r="D17" s="5">
        <v>60</v>
      </c>
      <c r="E17" s="5">
        <v>2.6549999999999998</v>
      </c>
      <c r="F17" s="5">
        <f t="shared" si="0"/>
        <v>27</v>
      </c>
    </row>
    <row r="18" spans="1:6" x14ac:dyDescent="0.3">
      <c r="A18" s="4" t="s">
        <v>59</v>
      </c>
      <c r="B18" s="5" t="s">
        <v>60</v>
      </c>
      <c r="C18" s="5" t="s">
        <v>47</v>
      </c>
      <c r="D18" s="5">
        <v>20</v>
      </c>
      <c r="E18" s="5">
        <v>3.7050000000000001</v>
      </c>
      <c r="F18" s="5">
        <f t="shared" si="0"/>
        <v>10</v>
      </c>
    </row>
    <row r="19" spans="1:6" x14ac:dyDescent="0.3">
      <c r="A19" s="4" t="s">
        <v>7</v>
      </c>
      <c r="B19" s="5" t="s">
        <v>73</v>
      </c>
      <c r="C19" s="5" t="s">
        <v>47</v>
      </c>
      <c r="D19" s="5">
        <v>46</v>
      </c>
      <c r="E19" s="5">
        <v>2.64</v>
      </c>
      <c r="F19" s="5">
        <f t="shared" si="0"/>
        <v>29</v>
      </c>
    </row>
    <row r="20" spans="1:6" x14ac:dyDescent="0.3">
      <c r="A20" s="4" t="s">
        <v>100</v>
      </c>
      <c r="B20" s="5" t="s">
        <v>101</v>
      </c>
      <c r="C20" s="5" t="s">
        <v>47</v>
      </c>
      <c r="D20" s="5">
        <v>51</v>
      </c>
      <c r="E20" s="5">
        <v>1.675</v>
      </c>
      <c r="F20" s="5">
        <f t="shared" si="0"/>
        <v>33</v>
      </c>
    </row>
    <row r="21" spans="1:6" x14ac:dyDescent="0.3">
      <c r="A21" s="4" t="s">
        <v>102</v>
      </c>
      <c r="B21" s="5" t="s">
        <v>103</v>
      </c>
      <c r="C21" s="5" t="s">
        <v>47</v>
      </c>
      <c r="D21" s="5">
        <v>58</v>
      </c>
      <c r="E21" s="5">
        <v>1.65</v>
      </c>
      <c r="F21" s="5">
        <f t="shared" si="0"/>
        <v>34</v>
      </c>
    </row>
    <row r="22" spans="1:6" x14ac:dyDescent="0.3">
      <c r="A22" s="4" t="s">
        <v>74</v>
      </c>
      <c r="B22" s="5" t="s">
        <v>75</v>
      </c>
      <c r="C22" s="5" t="s">
        <v>42</v>
      </c>
      <c r="D22" s="5">
        <v>38</v>
      </c>
      <c r="E22" s="5">
        <v>3.19</v>
      </c>
      <c r="F22" s="5">
        <f t="shared" si="0"/>
        <v>18</v>
      </c>
    </row>
    <row r="23" spans="1:6" x14ac:dyDescent="0.3">
      <c r="A23" s="4" t="s">
        <v>55</v>
      </c>
      <c r="B23" s="5" t="s">
        <v>56</v>
      </c>
      <c r="C23" s="5" t="s">
        <v>47</v>
      </c>
      <c r="D23" s="5">
        <v>61</v>
      </c>
      <c r="E23" s="5">
        <v>3.7149999999999999</v>
      </c>
      <c r="F23" s="5">
        <f t="shared" si="0"/>
        <v>8</v>
      </c>
    </row>
    <row r="24" spans="1:6" x14ac:dyDescent="0.3">
      <c r="A24" s="4" t="s">
        <v>68</v>
      </c>
      <c r="B24" s="5" t="s">
        <v>69</v>
      </c>
      <c r="C24" s="5" t="s">
        <v>47</v>
      </c>
      <c r="D24" s="5">
        <v>36</v>
      </c>
      <c r="E24" s="5">
        <v>3.68</v>
      </c>
      <c r="F24" s="5">
        <f t="shared" si="0"/>
        <v>15</v>
      </c>
    </row>
    <row r="25" spans="1:6" x14ac:dyDescent="0.3">
      <c r="A25" s="4" t="s">
        <v>89</v>
      </c>
      <c r="B25" s="5" t="s">
        <v>90</v>
      </c>
      <c r="C25" s="5" t="s">
        <v>47</v>
      </c>
      <c r="D25" s="5">
        <v>35</v>
      </c>
      <c r="E25" s="5">
        <v>2.665</v>
      </c>
      <c r="F25" s="5">
        <f t="shared" si="0"/>
        <v>26</v>
      </c>
    </row>
    <row r="26" spans="1:6" x14ac:dyDescent="0.3">
      <c r="A26" s="4" t="s">
        <v>51</v>
      </c>
      <c r="B26" s="5" t="s">
        <v>52</v>
      </c>
      <c r="C26" s="5" t="s">
        <v>42</v>
      </c>
      <c r="D26" s="5">
        <v>38</v>
      </c>
      <c r="E26" s="5">
        <v>4.18</v>
      </c>
      <c r="F26" s="5">
        <f t="shared" si="0"/>
        <v>6</v>
      </c>
    </row>
    <row r="27" spans="1:6" x14ac:dyDescent="0.3">
      <c r="A27" s="4" t="s">
        <v>43</v>
      </c>
      <c r="B27" s="5" t="s">
        <v>44</v>
      </c>
      <c r="C27" s="5" t="s">
        <v>42</v>
      </c>
      <c r="D27" s="5">
        <v>45</v>
      </c>
      <c r="E27" s="5">
        <v>5.2249999999999996</v>
      </c>
      <c r="F27" s="5">
        <f t="shared" si="0"/>
        <v>2</v>
      </c>
    </row>
    <row r="28" spans="1:6" x14ac:dyDescent="0.3">
      <c r="A28" s="4" t="s">
        <v>92</v>
      </c>
      <c r="B28" s="5" t="s">
        <v>93</v>
      </c>
      <c r="C28" s="5" t="s">
        <v>47</v>
      </c>
      <c r="D28" s="5">
        <v>35</v>
      </c>
      <c r="E28" s="5">
        <v>2.65</v>
      </c>
      <c r="F28" s="5">
        <f t="shared" si="0"/>
        <v>28</v>
      </c>
    </row>
    <row r="29" spans="1:6" x14ac:dyDescent="0.3">
      <c r="A29" s="4" t="s">
        <v>45</v>
      </c>
      <c r="B29" s="5" t="s">
        <v>46</v>
      </c>
      <c r="C29" s="5" t="s">
        <v>47</v>
      </c>
      <c r="D29" s="5">
        <v>22</v>
      </c>
      <c r="E29" s="5">
        <v>4.6900000000000004</v>
      </c>
      <c r="F29" s="5">
        <f t="shared" si="0"/>
        <v>3</v>
      </c>
    </row>
    <row r="30" spans="1:6" x14ac:dyDescent="0.3">
      <c r="A30" s="4" t="s">
        <v>72</v>
      </c>
      <c r="B30" s="5" t="s">
        <v>73</v>
      </c>
      <c r="C30" s="5" t="s">
        <v>47</v>
      </c>
      <c r="D30" s="5">
        <v>49</v>
      </c>
      <c r="E30" s="5">
        <v>3.2149999999999999</v>
      </c>
      <c r="F30" s="5">
        <f t="shared" si="0"/>
        <v>17</v>
      </c>
    </row>
    <row r="31" spans="1:6" x14ac:dyDescent="0.3">
      <c r="A31" s="4" t="s">
        <v>106</v>
      </c>
      <c r="B31" s="5" t="s">
        <v>107</v>
      </c>
      <c r="C31" s="5" t="s">
        <v>47</v>
      </c>
      <c r="D31" s="5">
        <v>36</v>
      </c>
      <c r="E31" s="5">
        <v>0.64</v>
      </c>
      <c r="F31" s="5">
        <f t="shared" si="0"/>
        <v>36</v>
      </c>
    </row>
    <row r="32" spans="1:6" x14ac:dyDescent="0.3">
      <c r="A32" s="4" t="s">
        <v>50</v>
      </c>
      <c r="B32" s="5" t="s">
        <v>8</v>
      </c>
      <c r="C32" s="5" t="s">
        <v>47</v>
      </c>
      <c r="D32" s="5">
        <v>41</v>
      </c>
      <c r="E32" s="5">
        <v>4.2</v>
      </c>
      <c r="F32" s="5">
        <f t="shared" si="0"/>
        <v>5</v>
      </c>
    </row>
    <row r="33" spans="1:6" x14ac:dyDescent="0.3">
      <c r="A33" s="4" t="s">
        <v>61</v>
      </c>
      <c r="B33" s="5" t="s">
        <v>62</v>
      </c>
      <c r="C33" s="5" t="s">
        <v>47</v>
      </c>
      <c r="D33" s="5">
        <v>25</v>
      </c>
      <c r="E33" s="5">
        <v>3.6949999999999998</v>
      </c>
      <c r="F33" s="5">
        <f t="shared" si="0"/>
        <v>11</v>
      </c>
    </row>
    <row r="34" spans="1:6" x14ac:dyDescent="0.3">
      <c r="A34" s="4" t="s">
        <v>63</v>
      </c>
      <c r="B34" s="5" t="s">
        <v>64</v>
      </c>
      <c r="C34" s="5" t="s">
        <v>47</v>
      </c>
      <c r="D34" s="5">
        <v>31</v>
      </c>
      <c r="E34" s="5">
        <v>3.69</v>
      </c>
      <c r="F34" s="5">
        <f t="shared" si="0"/>
        <v>12</v>
      </c>
    </row>
    <row r="35" spans="1:6" x14ac:dyDescent="0.3">
      <c r="A35" s="4" t="s">
        <v>87</v>
      </c>
      <c r="B35" s="5" t="s">
        <v>88</v>
      </c>
      <c r="C35" s="5" t="s">
        <v>47</v>
      </c>
      <c r="D35" s="5">
        <v>42</v>
      </c>
      <c r="E35" s="5">
        <v>2.67</v>
      </c>
      <c r="F35" s="5">
        <f t="shared" si="0"/>
        <v>25</v>
      </c>
    </row>
    <row r="36" spans="1:6" x14ac:dyDescent="0.3">
      <c r="A36" s="4" t="s">
        <v>53</v>
      </c>
      <c r="B36" s="5" t="s">
        <v>54</v>
      </c>
      <c r="C36" s="5" t="s">
        <v>42</v>
      </c>
      <c r="D36" s="5">
        <v>24</v>
      </c>
      <c r="E36" s="5">
        <v>3.73</v>
      </c>
      <c r="F36" s="5">
        <f t="shared" si="0"/>
        <v>7</v>
      </c>
    </row>
    <row r="37" spans="1:6" x14ac:dyDescent="0.3">
      <c r="A37" s="4" t="s">
        <v>70</v>
      </c>
      <c r="B37" s="5" t="s">
        <v>71</v>
      </c>
      <c r="C37" s="5" t="s">
        <v>47</v>
      </c>
      <c r="D37" s="5">
        <v>43</v>
      </c>
      <c r="E37" s="5">
        <v>3.6549999999999998</v>
      </c>
      <c r="F37" s="5">
        <f t="shared" si="0"/>
        <v>16</v>
      </c>
    </row>
    <row r="38" spans="1:6" x14ac:dyDescent="0.3">
      <c r="A38" s="4" t="s">
        <v>40</v>
      </c>
      <c r="B38" s="5" t="s">
        <v>41</v>
      </c>
      <c r="C38" s="5" t="s">
        <v>42</v>
      </c>
      <c r="D38" s="5">
        <v>32</v>
      </c>
      <c r="E38" s="5">
        <v>5.71</v>
      </c>
      <c r="F38" s="5">
        <f t="shared" si="0"/>
        <v>1</v>
      </c>
    </row>
    <row r="39" spans="1:6" x14ac:dyDescent="0.3">
      <c r="A39" s="4" t="s">
        <v>78</v>
      </c>
      <c r="B39" s="5" t="s">
        <v>79</v>
      </c>
      <c r="C39" s="5" t="s">
        <v>47</v>
      </c>
      <c r="D39" s="5">
        <v>20</v>
      </c>
      <c r="E39" s="5">
        <v>3.16</v>
      </c>
      <c r="F39" s="5">
        <f t="shared" si="0"/>
        <v>20</v>
      </c>
    </row>
    <row r="40" spans="1:6" x14ac:dyDescent="0.3">
      <c r="A40" s="4" t="s">
        <v>82</v>
      </c>
      <c r="B40" s="5" t="s">
        <v>83</v>
      </c>
      <c r="C40" s="5" t="s">
        <v>42</v>
      </c>
      <c r="D40" s="5">
        <v>46</v>
      </c>
      <c r="E40" s="5">
        <v>2.6949999999999998</v>
      </c>
      <c r="F40" s="5">
        <f t="shared" si="0"/>
        <v>22</v>
      </c>
    </row>
    <row r="41" spans="1:6" x14ac:dyDescent="0.3">
      <c r="A41" s="4" t="s">
        <v>80</v>
      </c>
      <c r="B41" s="5" t="s">
        <v>81</v>
      </c>
      <c r="C41" s="5" t="s">
        <v>42</v>
      </c>
      <c r="D41" s="5">
        <v>37</v>
      </c>
      <c r="E41" s="5">
        <v>3.13</v>
      </c>
      <c r="F41" s="5">
        <f t="shared" si="0"/>
        <v>21</v>
      </c>
    </row>
    <row r="42" spans="1:6" x14ac:dyDescent="0.3">
      <c r="A42" s="4" t="s">
        <v>96</v>
      </c>
      <c r="B42" s="5" t="s">
        <v>97</v>
      </c>
      <c r="C42" s="5" t="s">
        <v>47</v>
      </c>
      <c r="D42" s="5">
        <v>38</v>
      </c>
      <c r="E42" s="5">
        <v>2.15</v>
      </c>
      <c r="F42" s="5">
        <f t="shared" si="0"/>
        <v>31</v>
      </c>
    </row>
  </sheetData>
  <conditionalFormatting sqref="H3:H5">
    <cfRule type="containsText" dxfId="1" priority="1" operator="containsText" text="stimmt noch nicht">
      <formula>NOT(ISERROR(SEARCH("stimmt noch nicht",H3)))</formula>
    </cfRule>
    <cfRule type="containsText" dxfId="0" priority="2" operator="containsText" text="richtig">
      <formula>NOT(ISERROR(SEARCH("richtig",H3)))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Artikel</vt:lpstr>
      <vt:lpstr>Artikel 2</vt:lpstr>
      <vt:lpstr>Garage</vt:lpstr>
      <vt:lpstr>Garage 2</vt:lpstr>
      <vt:lpstr>Garage 3</vt:lpstr>
      <vt:lpstr>Rangierung</vt:lpstr>
      <vt:lpstr>Rangierung 2</vt:lpstr>
    </vt:vector>
  </TitlesOfParts>
  <Company>Schulung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Tabellen</dc:title>
  <dc:subject/>
  <dc:creator>dd</dc:creator>
  <cp:lastModifiedBy>Lippuner Jürg BZSL</cp:lastModifiedBy>
  <cp:lastPrinted>2017-10-07T08:55:18Z</cp:lastPrinted>
  <dcterms:created xsi:type="dcterms:W3CDTF">1997-06-20T11:16:37Z</dcterms:created>
  <dcterms:modified xsi:type="dcterms:W3CDTF">2021-11-02T10:57:35Z</dcterms:modified>
  <cp:category>SIZ 422</cp:category>
</cp:coreProperties>
</file>