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79874C6A-5733-4125-A580-4734F4DF029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akete" sheetId="7" r:id="rId1"/>
    <sheet name="Kurskosten" sheetId="1" r:id="rId2"/>
    <sheet name="Tonträger" sheetId="8" r:id="rId3"/>
    <sheet name="Bands" sheetId="9" r:id="rId4"/>
    <sheet name="Windstärke" sheetId="6" r:id="rId5"/>
    <sheet name="Windstärke_Lösung" sheetId="5" state="hidden" r:id="rId6"/>
    <sheet name="Beaufort-Skala" sheetId="2" r:id="rId7"/>
    <sheet name="Windgeschwindigkeit" sheetId="4" r:id="rId8"/>
  </sheets>
  <definedNames>
    <definedName name="_xlnm._FilterDatabase" localSheetId="2" hidden="1">Tonträger!$A$7:$F$114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11" i="7"/>
  <c r="G36" i="7" l="1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11" i="7"/>
  <c r="E11" i="5"/>
  <c r="F11" i="5"/>
  <c r="G11" i="5"/>
  <c r="H11" i="5"/>
  <c r="E12" i="5"/>
  <c r="F12" i="5"/>
  <c r="G12" i="5"/>
  <c r="H12" i="5"/>
  <c r="E13" i="5"/>
  <c r="F13" i="5"/>
  <c r="G13" i="5"/>
  <c r="H13" i="5"/>
  <c r="H16" i="5"/>
  <c r="H20" i="5"/>
  <c r="G14" i="1"/>
  <c r="G15" i="1"/>
  <c r="G16" i="1"/>
  <c r="G17" i="1"/>
  <c r="G18" i="1"/>
  <c r="G13" i="1"/>
  <c r="H14" i="1"/>
  <c r="H15" i="1"/>
  <c r="H16" i="1"/>
  <c r="H17" i="1"/>
  <c r="H18" i="1"/>
  <c r="H13" i="1"/>
  <c r="L36" i="7" l="1"/>
</calcChain>
</file>

<file path=xl/sharedStrings.xml><?xml version="1.0" encoding="utf-8"?>
<sst xmlns="http://schemas.openxmlformats.org/spreadsheetml/2006/main" count="647" uniqueCount="389">
  <si>
    <t xml:space="preserve"> </t>
  </si>
  <si>
    <t>Weiterbildungskurse</t>
  </si>
  <si>
    <t>Eggenberger</t>
  </si>
  <si>
    <t>Vetsch</t>
  </si>
  <si>
    <t>Gantenbein</t>
  </si>
  <si>
    <t>Kursleiter-Kosten</t>
  </si>
  <si>
    <t>Powerpoint</t>
  </si>
  <si>
    <t>Internet</t>
  </si>
  <si>
    <t>pro Lektion</t>
  </si>
  <si>
    <t>Lektionen</t>
  </si>
  <si>
    <t>Gesamte Entschädigung</t>
  </si>
  <si>
    <t>Kurskosten</t>
  </si>
  <si>
    <t>Lehrgänge</t>
  </si>
  <si>
    <t>Firmenkurs</t>
  </si>
  <si>
    <t>Access</t>
  </si>
  <si>
    <t>Word</t>
  </si>
  <si>
    <t>Excel</t>
  </si>
  <si>
    <t>Kursleiter</t>
  </si>
  <si>
    <t>Kursart</t>
  </si>
  <si>
    <t>Kategorie</t>
  </si>
  <si>
    <t xml:space="preserve">Die Beaufort-Skala </t>
  </si>
  <si>
    <t xml:space="preserve">Beaufort </t>
  </si>
  <si>
    <t xml:space="preserve">Bezeichnung </t>
  </si>
  <si>
    <t xml:space="preserve">Beschreibung </t>
  </si>
  <si>
    <t xml:space="preserve">Seegang </t>
  </si>
  <si>
    <t xml:space="preserve">Keine Luftbewegung, Rauch steigt senkrecht. </t>
  </si>
  <si>
    <t xml:space="preserve">Spiegelglatte See. </t>
  </si>
  <si>
    <t xml:space="preserve">Windrichtung nur an ziehendem Rauch erkennbar. </t>
  </si>
  <si>
    <t xml:space="preserve">Kleine schuppenförmig aussehende Kräuselwellen ohne Schaumkämme. </t>
  </si>
  <si>
    <t xml:space="preserve">Wind im Gesicht fühlbar. </t>
  </si>
  <si>
    <t xml:space="preserve">Kleine Wellen, noch kurz, aber ausgeprägter. Die Kämme sehen glasig aus und brechen sich nicht. </t>
  </si>
  <si>
    <t xml:space="preserve">Blätter werden bewegt, leichte Wimpel gestreckt. </t>
  </si>
  <si>
    <t xml:space="preserve">Die Kämme beginnen sich zu brechen. Schaum überwiegend glasig, ganz vereinzelt können weisse Schaumköpfe auftreten. </t>
  </si>
  <si>
    <t xml:space="preserve">Kleine Zweige werden bewegt, schwere Wimpel gestreckt. </t>
  </si>
  <si>
    <t xml:space="preserve">Wellen sind noch klein, werden aber länger. Weisse Schaumköpfe treten schon ziemlich verbreitet auf. </t>
  </si>
  <si>
    <t xml:space="preserve">Grössere Zweige werden bewegt; Wind im Gesicht schon unangenehm. </t>
  </si>
  <si>
    <t xml:space="preserve">Mässige Wellen, die eine ausgeprägtere lange Form annehmen. Überall weisse Schaumkämme. Ganz vereinzelt kann schon Gischt vorkommen. </t>
  </si>
  <si>
    <t xml:space="preserve">Grosse Zweige werden bewegt; Wind singt in der Takelage. </t>
  </si>
  <si>
    <t xml:space="preserve">Die Bildung grosser Wellen beginnt; Kämme brechen und hinterlassen grössere weisse Schaumflächen; etwas Gischt. </t>
  </si>
  <si>
    <t xml:space="preserve">Schwächere Bäume werden bewegt; fühlbare Hemmung beim Gehen gegen den Wind. </t>
  </si>
  <si>
    <t xml:space="preserve">See türmt sich; der beim Brechen entstehende weisse Schaum beginnt sich in die Windrichtung zu legen. </t>
  </si>
  <si>
    <t xml:space="preserve">Grosse Bäume werden bewegt, Zweige abgebrochen; beim Gehen erhebliche Behinderung. </t>
  </si>
  <si>
    <t xml:space="preserve">Mässig hohe Wellenberge mit Kämmen von beträchtlicher Länge. Von den Kanten der Kämme beginnt Gischt abzuwehen. Der Schaum legt sich in gut ausgeprägten Streifen in die Windrichtung. </t>
  </si>
  <si>
    <t xml:space="preserve">Leichtere Gegenstände werden aus ihrer Lage gebracht; Schäden an Dächern. </t>
  </si>
  <si>
    <t xml:space="preserve">Hohe Wellenberge; Dichte Schaumstreifen in Windrichtung; "Rollen" der See beginnt. Der Gischt kann die Sicht schon beeinträchtigen. </t>
  </si>
  <si>
    <t xml:space="preserve">Bäume werden entwurzelt, Häuser beschädigt. </t>
  </si>
  <si>
    <t xml:space="preserve">Sehr hohe Wellenberge mit langen überbrechenden Kämmen. See weiss durch Schaum. Rollen der See schwer und stossartig. Sicht durch Gischt beeinträchtigt. </t>
  </si>
  <si>
    <t xml:space="preserve">Schwere Sturmschäden </t>
  </si>
  <si>
    <t xml:space="preserve">Aussergewöhnlich hohe Wellenberge. Die Kanten der Wellenkämme werden überall zu Gischt zerblasen. Die Sicht ist herabgesetzt. </t>
  </si>
  <si>
    <t xml:space="preserve">Verwüstungen </t>
  </si>
  <si>
    <t xml:space="preserve">Luft mit Schaum und Gischt angefüllt. See vollständig weiss. Die Sicht ist sehr stark herabgesetzt; jede Fernsicht hört auf. </t>
  </si>
  <si>
    <t>Windstärke</t>
  </si>
  <si>
    <t>Windgeschwindigkeit</t>
  </si>
  <si>
    <t>Wellenhöhe (m)</t>
  </si>
  <si>
    <t>m/s</t>
  </si>
  <si>
    <t>km/h</t>
  </si>
  <si>
    <t>mph</t>
  </si>
  <si>
    <t>−</t>
  </si>
  <si>
    <t>mehr als 6.0</t>
  </si>
  <si>
    <t>bis 20.0</t>
  </si>
  <si>
    <t>&gt;73.6</t>
  </si>
  <si>
    <t>in Beaufort</t>
  </si>
  <si>
    <t>1−3</t>
  </si>
  <si>
    <t>4−6</t>
  </si>
  <si>
    <t>7−10</t>
  </si>
  <si>
    <t>11−15</t>
  </si>
  <si>
    <t>16−21</t>
  </si>
  <si>
    <t>22−27</t>
  </si>
  <si>
    <t>28−33</t>
  </si>
  <si>
    <t>34−40</t>
  </si>
  <si>
    <t>41−47</t>
  </si>
  <si>
    <t>48−55</t>
  </si>
  <si>
    <t>56−63</t>
  </si>
  <si>
    <t>64−71</t>
  </si>
  <si>
    <t>1.2−4.5</t>
  </si>
  <si>
    <t>0−1.1</t>
  </si>
  <si>
    <t>4.6−8.0</t>
  </si>
  <si>
    <t>8.1−12.6</t>
  </si>
  <si>
    <t>12.7−18.3</t>
  </si>
  <si>
    <t>18.4−25.2</t>
  </si>
  <si>
    <t>25.3−32.1</t>
  </si>
  <si>
    <t>32.2−39.0</t>
  </si>
  <si>
    <t>39.1−47.1</t>
  </si>
  <si>
    <t>47.2−55.1</t>
  </si>
  <si>
    <t>55.2−64.3</t>
  </si>
  <si>
    <t>64.4−73.5</t>
  </si>
  <si>
    <t>0.0−0.2</t>
  </si>
  <si>
    <t>0–0.2</t>
  </si>
  <si>
    <t>0.3–1.5</t>
  </si>
  <si>
    <t>1.6–3.3</t>
  </si>
  <si>
    <t>3.4–5.4</t>
  </si>
  <si>
    <t>5.5–7.9</t>
  </si>
  <si>
    <t>8.0–10.7</t>
  </si>
  <si>
    <t>10.8–13.8</t>
  </si>
  <si>
    <t>13.9–17.1</t>
  </si>
  <si>
    <t>17.2–20.7</t>
  </si>
  <si>
    <t>20.8–24.4</t>
  </si>
  <si>
    <t>24.5–28.4</t>
  </si>
  <si>
    <t>28.5–32.6</t>
  </si>
  <si>
    <t>32.7–36.9</t>
  </si>
  <si>
    <t>1–5</t>
  </si>
  <si>
    <t>6–11</t>
  </si>
  <si>
    <t>12–19</t>
  </si>
  <si>
    <t>20–28</t>
  </si>
  <si>
    <t>29–38</t>
  </si>
  <si>
    <t>39–49</t>
  </si>
  <si>
    <t>50–61</t>
  </si>
  <si>
    <t>62–74</t>
  </si>
  <si>
    <t>75–88</t>
  </si>
  <si>
    <t>89–102</t>
  </si>
  <si>
    <t>103–117</t>
  </si>
  <si>
    <t>118–133</t>
  </si>
  <si>
    <t>0.5−0.75</t>
  </si>
  <si>
    <t>0.8−1.2</t>
  </si>
  <si>
    <t>1.2−2.0</t>
  </si>
  <si>
    <t>2.0−3.5</t>
  </si>
  <si>
    <t>3.5−6.0</t>
  </si>
  <si>
    <t>Tiefsee
(Atlantik)</t>
  </si>
  <si>
    <t>Richtung</t>
  </si>
  <si>
    <t>Walensee</t>
  </si>
  <si>
    <t>W</t>
  </si>
  <si>
    <t>Datum</t>
  </si>
  <si>
    <t>Genfersee</t>
  </si>
  <si>
    <t>SW</t>
  </si>
  <si>
    <t>E</t>
  </si>
  <si>
    <t>Binnensee</t>
  </si>
  <si>
    <t>Tiefsee</t>
  </si>
  <si>
    <t>Maui</t>
  </si>
  <si>
    <t>Gewässer</t>
  </si>
  <si>
    <t>Binnensee u. Flachsee
(Nord- und Ostsee)</t>
  </si>
  <si>
    <t>Leiser Zug</t>
  </si>
  <si>
    <t>Leichte Brise</t>
  </si>
  <si>
    <t>Schwache Brise</t>
  </si>
  <si>
    <t>Mässige Brise</t>
  </si>
  <si>
    <t>Frische Brise</t>
  </si>
  <si>
    <t>Starker Wind</t>
  </si>
  <si>
    <t>Steifer Wind</t>
  </si>
  <si>
    <t>Stürmischer Wind</t>
  </si>
  <si>
    <t>Sturm</t>
  </si>
  <si>
    <t>Schwerer Sturm</t>
  </si>
  <si>
    <t>Orkanartiger Sturm</t>
  </si>
  <si>
    <t>Orkan</t>
  </si>
  <si>
    <t>Wellenhöhe
in m</t>
  </si>
  <si>
    <t>in
Knoten</t>
  </si>
  <si>
    <t>in
km/h</t>
  </si>
  <si>
    <t>in
Beaufort</t>
  </si>
  <si>
    <t>Windstille</t>
  </si>
  <si>
    <t>Grösster
Seegang</t>
  </si>
  <si>
    <t>Wind-Bezeichnung</t>
  </si>
  <si>
    <t>Wind-Beschreibung</t>
  </si>
  <si>
    <t>Stärkster Wind</t>
  </si>
  <si>
    <t>Lösungen zum Vergleich</t>
  </si>
  <si>
    <t>Postausgang Pakete</t>
  </si>
  <si>
    <t>Preistabelle</t>
  </si>
  <si>
    <t>Adressat</t>
  </si>
  <si>
    <t>Priority</t>
  </si>
  <si>
    <t>Economy</t>
  </si>
  <si>
    <t>Kosten</t>
  </si>
  <si>
    <t>PostPac Economy</t>
  </si>
  <si>
    <t>Allgäuer</t>
  </si>
  <si>
    <t>x</t>
  </si>
  <si>
    <t>Brenner</t>
  </si>
  <si>
    <t>Balzer</t>
  </si>
  <si>
    <t>Büchel</t>
  </si>
  <si>
    <t>Bernegger</t>
  </si>
  <si>
    <t>Bischoff</t>
  </si>
  <si>
    <t>Beck</t>
  </si>
  <si>
    <t>Aemisegger</t>
  </si>
  <si>
    <t>Brendle</t>
  </si>
  <si>
    <t>Ammann</t>
  </si>
  <si>
    <t>Biedermann</t>
  </si>
  <si>
    <t>Bislin</t>
  </si>
  <si>
    <t>Battaglia</t>
  </si>
  <si>
    <t>Aebi</t>
  </si>
  <si>
    <t>Agerer</t>
  </si>
  <si>
    <t>Burkhalter</t>
  </si>
  <si>
    <t>Belleville</t>
  </si>
  <si>
    <t>Andexlinger</t>
  </si>
  <si>
    <t>Bühler</t>
  </si>
  <si>
    <t>Berger</t>
  </si>
  <si>
    <t>Baumann</t>
  </si>
  <si>
    <t>Bargetze</t>
  </si>
  <si>
    <t>Bokstaller</t>
  </si>
  <si>
    <t>Total</t>
  </si>
  <si>
    <t>Gewicht</t>
  </si>
  <si>
    <t>PostPac Priority</t>
  </si>
  <si>
    <t>Gewicht bis</t>
  </si>
  <si>
    <t>BestellNr</t>
  </si>
  <si>
    <t>Band-Nr.</t>
  </si>
  <si>
    <t>Bandname</t>
  </si>
  <si>
    <t>Titel</t>
  </si>
  <si>
    <t>Erschein_Jahr</t>
  </si>
  <si>
    <t>Typ</t>
  </si>
  <si>
    <t>Rock'n Roll Outlaw</t>
  </si>
  <si>
    <t>LP</t>
  </si>
  <si>
    <t>Days Of Open Hand</t>
  </si>
  <si>
    <t>Freedom</t>
  </si>
  <si>
    <t>Stone Roses</t>
  </si>
  <si>
    <t>Goo</t>
  </si>
  <si>
    <t>CD</t>
  </si>
  <si>
    <t>Raising Hell</t>
  </si>
  <si>
    <t>Mummy You're Not Watching Me</t>
  </si>
  <si>
    <t>Live Killers</t>
  </si>
  <si>
    <t>Daydream Nation</t>
  </si>
  <si>
    <t>In The Heart Of The City</t>
  </si>
  <si>
    <t>MC</t>
  </si>
  <si>
    <t>Raw Like Sushi</t>
  </si>
  <si>
    <t>Zynobeat</t>
  </si>
  <si>
    <t>Nervöus</t>
  </si>
  <si>
    <t>The Peel Sessions</t>
  </si>
  <si>
    <t>High Voltage</t>
  </si>
  <si>
    <t>Powerage</t>
  </si>
  <si>
    <t>Strange Days</t>
  </si>
  <si>
    <t>Little Games</t>
  </si>
  <si>
    <t>Leif Garett</t>
  </si>
  <si>
    <t>Love Stinks</t>
  </si>
  <si>
    <t>Life</t>
  </si>
  <si>
    <t>Dirty Deeds Done Dirt Cheap</t>
  </si>
  <si>
    <t>Pogo in Togo</t>
  </si>
  <si>
    <t>The Amazing Darts</t>
  </si>
  <si>
    <t>Disque D'Or</t>
  </si>
  <si>
    <t>Encore</t>
  </si>
  <si>
    <t>II</t>
  </si>
  <si>
    <t>Collection</t>
  </si>
  <si>
    <t>Ihre Grössten Erfolge</t>
  </si>
  <si>
    <t>The Key</t>
  </si>
  <si>
    <t>Revolver</t>
  </si>
  <si>
    <t>A Hard Day's Night</t>
  </si>
  <si>
    <t>Strangeways, Here We Come</t>
  </si>
  <si>
    <t>The Best Of</t>
  </si>
  <si>
    <t>Radio Ethiopia</t>
  </si>
  <si>
    <t>Play Loud</t>
  </si>
  <si>
    <t>Raindancing</t>
  </si>
  <si>
    <t>One Sound</t>
  </si>
  <si>
    <t>Running In The Family</t>
  </si>
  <si>
    <t>Get Close</t>
  </si>
  <si>
    <t>Sold</t>
  </si>
  <si>
    <t>Flowers</t>
  </si>
  <si>
    <t>Hatful Of Hollow</t>
  </si>
  <si>
    <t>World Power</t>
  </si>
  <si>
    <t>Let There Be Rock</t>
  </si>
  <si>
    <t>Hysteria</t>
  </si>
  <si>
    <t>And Justice For All</t>
  </si>
  <si>
    <t>War</t>
  </si>
  <si>
    <t>Backtrackin</t>
  </si>
  <si>
    <t>Rattle And Hum</t>
  </si>
  <si>
    <t>Eliminator</t>
  </si>
  <si>
    <t>Cosmic Thing</t>
  </si>
  <si>
    <t>Chordettes</t>
  </si>
  <si>
    <t>Dark Century</t>
  </si>
  <si>
    <t>Three Feet High And Rising</t>
  </si>
  <si>
    <t>Paris</t>
  </si>
  <si>
    <t>Flibbiddydibbiddydob</t>
  </si>
  <si>
    <t>Rock'n Roll</t>
  </si>
  <si>
    <t>Boom</t>
  </si>
  <si>
    <t>Let's Wreck The Party</t>
  </si>
  <si>
    <t>Legend</t>
  </si>
  <si>
    <t>Workers Playtime</t>
  </si>
  <si>
    <t>Scary Monsters</t>
  </si>
  <si>
    <t>Kiss Me Kiss Me Kiss Me</t>
  </si>
  <si>
    <t>Head On The Door</t>
  </si>
  <si>
    <t>Faith</t>
  </si>
  <si>
    <t>The Top</t>
  </si>
  <si>
    <t>Slippery When Wet</t>
  </si>
  <si>
    <t>Speaking In Tongues</t>
  </si>
  <si>
    <t>Lament</t>
  </si>
  <si>
    <t>She Works Hard For The Money</t>
  </si>
  <si>
    <t>Somebody's Watching Me</t>
  </si>
  <si>
    <t>Made In Japan</t>
  </si>
  <si>
    <t>True Stories</t>
  </si>
  <si>
    <t>A Broken Frame</t>
  </si>
  <si>
    <t>Song From The Big Chair</t>
  </si>
  <si>
    <t>The Hurting</t>
  </si>
  <si>
    <t>London Calling</t>
  </si>
  <si>
    <t>Morrison Hotel</t>
  </si>
  <si>
    <t>With The Beatles</t>
  </si>
  <si>
    <t>Abbey Road</t>
  </si>
  <si>
    <t>Beatles For Sale</t>
  </si>
  <si>
    <t>Out Of Our Heads</t>
  </si>
  <si>
    <t>Greatest Hits</t>
  </si>
  <si>
    <t>Subterranean Homesick Blues</t>
  </si>
  <si>
    <t>New York</t>
  </si>
  <si>
    <t>Transformer</t>
  </si>
  <si>
    <t>Troubadour</t>
  </si>
  <si>
    <t>Andy Warhol</t>
  </si>
  <si>
    <t>Raw Power</t>
  </si>
  <si>
    <t>Big Time</t>
  </si>
  <si>
    <t>The Fine Art Of Surfacing</t>
  </si>
  <si>
    <t>On Step Beyond</t>
  </si>
  <si>
    <t>Idol Songs</t>
  </si>
  <si>
    <t>Once Upon A Time</t>
  </si>
  <si>
    <t>Around The World In A Day</t>
  </si>
  <si>
    <t>Communards</t>
  </si>
  <si>
    <t>Black Celebration</t>
  </si>
  <si>
    <t>Speak &amp; Spell</t>
  </si>
  <si>
    <t>Ancient Heart</t>
  </si>
  <si>
    <t>Belinda</t>
  </si>
  <si>
    <t>Diesel &amp; Dust</t>
  </si>
  <si>
    <t>Dr Margli</t>
  </si>
  <si>
    <t>BandNr</t>
  </si>
  <si>
    <t>Land</t>
  </si>
  <si>
    <t>Mitglieder</t>
  </si>
  <si>
    <t>AC/DC</t>
  </si>
  <si>
    <t>Australien</t>
  </si>
  <si>
    <t>Midnight Oil</t>
  </si>
  <si>
    <t>Rose Tattoo</t>
  </si>
  <si>
    <t>Extrabreit</t>
  </si>
  <si>
    <t>Deutschland</t>
  </si>
  <si>
    <t>Klaus Nomi</t>
  </si>
  <si>
    <t>United Balls</t>
  </si>
  <si>
    <t>Alison Moyet</t>
  </si>
  <si>
    <t>England</t>
  </si>
  <si>
    <t>Beatles</t>
  </si>
  <si>
    <t>Billy Bragg</t>
  </si>
  <si>
    <t>Billy Idol</t>
  </si>
  <si>
    <t>Boy George</t>
  </si>
  <si>
    <t>Clash</t>
  </si>
  <si>
    <t>Cure</t>
  </si>
  <si>
    <t>David Bowie</t>
  </si>
  <si>
    <t>Deep Purple</t>
  </si>
  <si>
    <t>Depeche Mode</t>
  </si>
  <si>
    <t>Inspiral Carpets</t>
  </si>
  <si>
    <t>Led Zeppelin</t>
  </si>
  <si>
    <t>Level 42</t>
  </si>
  <si>
    <t>Madness</t>
  </si>
  <si>
    <t>Metallica</t>
  </si>
  <si>
    <t>Pretenders</t>
  </si>
  <si>
    <t>Queen</t>
  </si>
  <si>
    <t>Rolling Stones</t>
  </si>
  <si>
    <t>Simple Minds</t>
  </si>
  <si>
    <t>Smiths</t>
  </si>
  <si>
    <t>Snuff</t>
  </si>
  <si>
    <t>Supertramp</t>
  </si>
  <si>
    <t>Tears For Fears</t>
  </si>
  <si>
    <t>TV Personalities</t>
  </si>
  <si>
    <t>Ultravox</t>
  </si>
  <si>
    <t>Whitesnake</t>
  </si>
  <si>
    <t>Yardbirds</t>
  </si>
  <si>
    <t>Boomtown Rats</t>
  </si>
  <si>
    <t>Irland</t>
  </si>
  <si>
    <t>Tanita Tikaram</t>
  </si>
  <si>
    <t>U2</t>
  </si>
  <si>
    <t>Bob Marley</t>
  </si>
  <si>
    <t>Jamaica</t>
  </si>
  <si>
    <t>D.O.A.</t>
  </si>
  <si>
    <t>Kanada</t>
  </si>
  <si>
    <t>Neil Young</t>
  </si>
  <si>
    <t>B4Nothing</t>
  </si>
  <si>
    <t>Schweiz</t>
  </si>
  <si>
    <t>Bergfinkli</t>
  </si>
  <si>
    <t>Infected</t>
  </si>
  <si>
    <t>Steven's Nude Club</t>
  </si>
  <si>
    <t>Yello</t>
  </si>
  <si>
    <t>B-52's</t>
  </si>
  <si>
    <t>USA</t>
  </si>
  <si>
    <t>Belinda Carlisle</t>
  </si>
  <si>
    <t>Bob Dylan</t>
  </si>
  <si>
    <t>Bon Jovi</t>
  </si>
  <si>
    <t>Canned Heat</t>
  </si>
  <si>
    <t>Cat Stevens</t>
  </si>
  <si>
    <t>Cynics</t>
  </si>
  <si>
    <t>Darts</t>
  </si>
  <si>
    <t>De La Soul</t>
  </si>
  <si>
    <t>Def Leppard</t>
  </si>
  <si>
    <t>Donna Summer</t>
  </si>
  <si>
    <t>Doors</t>
  </si>
  <si>
    <t>Eric Clapton</t>
  </si>
  <si>
    <t>Iggy &amp; The Stooges</t>
  </si>
  <si>
    <t>J. Geils Band</t>
  </si>
  <si>
    <t>J.J.Cale</t>
  </si>
  <si>
    <t>Joan Armatrading</t>
  </si>
  <si>
    <t>Johnny Cash</t>
  </si>
  <si>
    <t>Kim Wilde</t>
  </si>
  <si>
    <t>Lou Reed</t>
  </si>
  <si>
    <t>Neneh Cherry</t>
  </si>
  <si>
    <t>Patti Smith</t>
  </si>
  <si>
    <t>Prince</t>
  </si>
  <si>
    <t>Rockwell</t>
  </si>
  <si>
    <t>Run DMC</t>
  </si>
  <si>
    <t>Simon &amp; Garfunkel</t>
  </si>
  <si>
    <t>Snap</t>
  </si>
  <si>
    <t>Sonic Youth</t>
  </si>
  <si>
    <t>Sonics</t>
  </si>
  <si>
    <t>Suzanne Vega</t>
  </si>
  <si>
    <t>Talking Heads</t>
  </si>
  <si>
    <t>Tom Waits</t>
  </si>
  <si>
    <t>Velvet Underground</t>
  </si>
  <si>
    <t>ZZ-Top</t>
  </si>
  <si>
    <t>Knoten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</si>
</sst>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g&quot;"/>
    <numFmt numFmtId="165" formatCode="[Blue]&quot;richtig&quot;;[Red]&quot;falsch&quot;"/>
    <numFmt numFmtId="166" formatCode="0.0&quot; kg&quot;"/>
  </numFmts>
  <fonts count="23" x14ac:knownFonts="1">
    <font>
      <sz val="10"/>
      <name val="Arial"/>
    </font>
    <font>
      <sz val="8"/>
      <name val="Arial"/>
      <family val="2"/>
    </font>
    <font>
      <b/>
      <sz val="22"/>
      <name val="Segoe UI"/>
      <family val="2"/>
      <scheme val="minor"/>
    </font>
    <font>
      <sz val="12"/>
      <name val="Segoe UI"/>
      <family val="2"/>
      <scheme val="minor"/>
    </font>
    <font>
      <b/>
      <sz val="12"/>
      <name val="Segoe UI"/>
      <family val="2"/>
      <scheme val="minor"/>
    </font>
    <font>
      <b/>
      <sz val="16"/>
      <name val="Segoe UI"/>
      <family val="2"/>
      <scheme val="minor"/>
    </font>
    <font>
      <b/>
      <sz val="12"/>
      <color indexed="23"/>
      <name val="Segoe UI"/>
      <family val="2"/>
      <scheme val="minor"/>
    </font>
    <font>
      <b/>
      <sz val="12"/>
      <color indexed="9"/>
      <name val="Segoe UI"/>
      <family val="2"/>
      <scheme val="minor"/>
    </font>
    <font>
      <sz val="11"/>
      <name val="Segoe UI"/>
      <family val="2"/>
      <scheme val="minor"/>
    </font>
    <font>
      <b/>
      <sz val="11"/>
      <color indexed="9"/>
      <name val="Segoe UI"/>
      <family val="2"/>
      <scheme val="minor"/>
    </font>
    <font>
      <b/>
      <sz val="18"/>
      <color theme="3"/>
      <name val="Segoe UI"/>
      <family val="2"/>
      <scheme val="major"/>
    </font>
    <font>
      <b/>
      <sz val="13"/>
      <color theme="3"/>
      <name val="Segoe UI"/>
      <family val="2"/>
      <scheme val="minor"/>
    </font>
    <font>
      <b/>
      <sz val="11"/>
      <color theme="3"/>
      <name val="Segoe UI"/>
      <family val="2"/>
      <scheme val="minor"/>
    </font>
    <font>
      <sz val="10"/>
      <color indexed="8"/>
      <name val="Arial"/>
      <family val="2"/>
    </font>
    <font>
      <sz val="10"/>
      <color indexed="8"/>
      <name val="Segoe UI"/>
      <family val="2"/>
      <scheme val="minor"/>
    </font>
    <font>
      <b/>
      <sz val="10"/>
      <color indexed="8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2"/>
      <color theme="0"/>
      <name val="Segoe UI"/>
      <family val="2"/>
      <scheme val="minor"/>
    </font>
    <font>
      <b/>
      <sz val="11"/>
      <color theme="0" tint="-0.34998626667073579"/>
      <name val="Segoe UI"/>
      <family val="2"/>
      <scheme val="minor"/>
    </font>
    <font>
      <sz val="10"/>
      <color theme="0" tint="-0.34998626667073579"/>
      <name val="Segoe UI"/>
      <family val="2"/>
      <scheme val="minor"/>
    </font>
    <font>
      <b/>
      <sz val="10"/>
      <color indexed="12"/>
      <name val="Segoe UI"/>
      <family val="2"/>
      <scheme val="minor"/>
    </font>
    <font>
      <sz val="11"/>
      <color indexed="8"/>
      <name val="Segoe UI"/>
      <family val="2"/>
      <scheme val="minor"/>
    </font>
    <font>
      <b/>
      <sz val="11"/>
      <color indexed="12"/>
      <name val="Segoe U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0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indexed="55"/>
      </right>
      <top style="thin">
        <color indexed="55"/>
      </top>
      <bottom/>
      <diagonal/>
    </border>
    <border>
      <left style="thin">
        <color theme="0"/>
      </left>
      <right style="thin">
        <color indexed="55"/>
      </right>
      <top/>
      <bottom/>
      <diagonal/>
    </border>
    <border>
      <left style="thin">
        <color theme="0"/>
      </left>
      <right style="thin">
        <color indexed="55"/>
      </right>
      <top/>
      <bottom style="thin">
        <color indexed="55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0" borderId="0" xfId="0" applyFont="1"/>
    <xf numFmtId="14" fontId="3" fillId="0" borderId="0" xfId="0" applyNumberFormat="1" applyFont="1"/>
    <xf numFmtId="20" fontId="3" fillId="0" borderId="0" xfId="0" applyNumberFormat="1" applyFont="1"/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0" borderId="2" xfId="0" applyFont="1" applyBorder="1"/>
    <xf numFmtId="0" fontId="10" fillId="0" borderId="0" xfId="1"/>
    <xf numFmtId="0" fontId="14" fillId="0" borderId="0" xfId="5" applyFont="1"/>
    <xf numFmtId="0" fontId="11" fillId="0" borderId="8" xfId="2"/>
    <xf numFmtId="0" fontId="12" fillId="0" borderId="9" xfId="3"/>
    <xf numFmtId="14" fontId="14" fillId="0" borderId="10" xfId="5" applyNumberFormat="1" applyFont="1" applyBorder="1"/>
    <xf numFmtId="0" fontId="14" fillId="0" borderId="10" xfId="5" applyFont="1" applyBorder="1"/>
    <xf numFmtId="0" fontId="14" fillId="0" borderId="10" xfId="5" applyFont="1" applyBorder="1" applyAlignment="1">
      <alignment horizontal="center"/>
    </xf>
    <xf numFmtId="4" fontId="14" fillId="0" borderId="11" xfId="5" applyNumberFormat="1" applyFont="1" applyBorder="1"/>
    <xf numFmtId="164" fontId="14" fillId="0" borderId="10" xfId="5" applyNumberFormat="1" applyFont="1" applyBorder="1" applyAlignment="1">
      <alignment horizontal="right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2" xfId="0" applyFont="1" applyBorder="1"/>
    <xf numFmtId="0" fontId="16" fillId="5" borderId="10" xfId="4" applyFont="1" applyFill="1" applyBorder="1"/>
    <xf numFmtId="0" fontId="16" fillId="5" borderId="10" xfId="4" applyFont="1" applyFill="1" applyBorder="1" applyAlignment="1">
      <alignment horizontal="center"/>
    </xf>
    <xf numFmtId="0" fontId="14" fillId="6" borderId="10" xfId="5" applyFont="1" applyFill="1" applyBorder="1"/>
    <xf numFmtId="0" fontId="17" fillId="5" borderId="12" xfId="0" applyFont="1" applyFill="1" applyBorder="1" applyAlignment="1">
      <alignment vertical="center"/>
    </xf>
    <xf numFmtId="4" fontId="17" fillId="5" borderId="12" xfId="0" applyNumberFormat="1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center" vertical="center"/>
    </xf>
    <xf numFmtId="165" fontId="14" fillId="0" borderId="0" xfId="5" applyNumberFormat="1" applyFont="1"/>
    <xf numFmtId="0" fontId="16" fillId="5" borderId="18" xfId="4" applyFont="1" applyFill="1" applyBorder="1" applyAlignment="1">
      <alignment horizontal="center"/>
    </xf>
    <xf numFmtId="0" fontId="16" fillId="5" borderId="19" xfId="4" applyFont="1" applyFill="1" applyBorder="1" applyAlignment="1">
      <alignment horizontal="center"/>
    </xf>
    <xf numFmtId="0" fontId="16" fillId="5" borderId="20" xfId="4" applyFont="1" applyFill="1" applyBorder="1" applyAlignment="1">
      <alignment horizontal="center"/>
    </xf>
    <xf numFmtId="166" fontId="14" fillId="0" borderId="21" xfId="5" applyNumberFormat="1" applyFont="1" applyBorder="1" applyAlignment="1">
      <alignment horizontal="right"/>
    </xf>
    <xf numFmtId="4" fontId="14" fillId="0" borderId="22" xfId="5" applyNumberFormat="1" applyFont="1" applyBorder="1"/>
    <xf numFmtId="166" fontId="14" fillId="0" borderId="23" xfId="5" applyNumberFormat="1" applyFont="1" applyBorder="1" applyAlignment="1">
      <alignment horizontal="right"/>
    </xf>
    <xf numFmtId="4" fontId="14" fillId="0" borderId="24" xfId="5" applyNumberFormat="1" applyFont="1" applyBorder="1"/>
    <xf numFmtId="4" fontId="14" fillId="0" borderId="25" xfId="5" applyNumberFormat="1" applyFont="1" applyBorder="1"/>
    <xf numFmtId="164" fontId="19" fillId="0" borderId="17" xfId="5" applyNumberFormat="1" applyFont="1" applyBorder="1" applyAlignment="1">
      <alignment horizontal="right"/>
    </xf>
    <xf numFmtId="0" fontId="18" fillId="0" borderId="17" xfId="4" applyFont="1" applyFill="1" applyBorder="1" applyAlignment="1">
      <alignment horizontal="center"/>
    </xf>
    <xf numFmtId="0" fontId="15" fillId="0" borderId="0" xfId="5" applyFont="1" applyAlignment="1">
      <alignment vertical="center"/>
    </xf>
    <xf numFmtId="0" fontId="14" fillId="6" borderId="10" xfId="5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0" fillId="7" borderId="2" xfId="5" applyFont="1" applyFill="1" applyBorder="1" applyAlignment="1">
      <alignment horizontal="center"/>
    </xf>
    <xf numFmtId="0" fontId="14" fillId="0" borderId="2" xfId="5" applyFont="1" applyBorder="1" applyAlignment="1">
      <alignment wrapText="1"/>
    </xf>
    <xf numFmtId="0" fontId="14" fillId="0" borderId="2" xfId="5" applyFont="1" applyBorder="1" applyAlignment="1">
      <alignment horizontal="center" wrapText="1"/>
    </xf>
    <xf numFmtId="0" fontId="14" fillId="0" borderId="0" xfId="5" applyFont="1" applyAlignment="1">
      <alignment horizontal="center"/>
    </xf>
    <xf numFmtId="0" fontId="21" fillId="0" borderId="0" xfId="5" applyFont="1"/>
    <xf numFmtId="0" fontId="22" fillId="7" borderId="2" xfId="5" applyFont="1" applyFill="1" applyBorder="1" applyAlignment="1">
      <alignment horizontal="center"/>
    </xf>
    <xf numFmtId="0" fontId="21" fillId="0" borderId="2" xfId="5" applyFont="1" applyBorder="1" applyAlignment="1">
      <alignment horizontal="right" wrapText="1"/>
    </xf>
    <xf numFmtId="0" fontId="21" fillId="0" borderId="2" xfId="5" applyFont="1" applyBorder="1" applyAlignment="1">
      <alignment wrapText="1"/>
    </xf>
    <xf numFmtId="4" fontId="3" fillId="6" borderId="3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/>
    <xf numFmtId="0" fontId="22" fillId="0" borderId="0" xfId="0" applyFont="1"/>
    <xf numFmtId="0" fontId="8" fillId="6" borderId="3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vertical="top"/>
    </xf>
    <xf numFmtId="0" fontId="8" fillId="6" borderId="3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vertical="top"/>
    </xf>
    <xf numFmtId="0" fontId="8" fillId="6" borderId="1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center"/>
    </xf>
    <xf numFmtId="0" fontId="8" fillId="6" borderId="13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15" xfId="0" applyFont="1" applyFill="1" applyBorder="1" applyAlignment="1">
      <alignment vertical="top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textRotation="90"/>
    </xf>
    <xf numFmtId="0" fontId="3" fillId="6" borderId="26" xfId="0" applyFont="1" applyFill="1" applyBorder="1" applyAlignment="1">
      <alignment horizontal="center" vertical="top" wrapText="1"/>
    </xf>
    <xf numFmtId="0" fontId="3" fillId="6" borderId="27" xfId="0" applyFont="1" applyFill="1" applyBorder="1" applyAlignment="1">
      <alignment horizontal="center" vertical="top" wrapText="1"/>
    </xf>
    <xf numFmtId="0" fontId="3" fillId="6" borderId="28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0" xfId="0" applyFont="1" applyFill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center" vertical="center"/>
    </xf>
  </cellXfs>
  <cellStyles count="6">
    <cellStyle name="Standard" xfId="0" builtinId="0"/>
    <cellStyle name="Standard 2" xfId="5" xr:uid="{00000000-0005-0000-0000-000001000000}"/>
    <cellStyle name="Überschrift" xfId="1" builtinId="15"/>
    <cellStyle name="Überschrift 2" xfId="2" builtinId="17"/>
    <cellStyle name="Überschrift 3" xfId="3" builtinId="18"/>
    <cellStyle name="Überschrift 4" xfId="4" builtinId="19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34641</xdr:colOff>
      <xdr:row>0</xdr:row>
      <xdr:rowOff>8660</xdr:rowOff>
    </xdr:from>
    <xdr:to>
      <xdr:col>6</xdr:col>
      <xdr:colOff>51959</xdr:colOff>
      <xdr:row>6</xdr:row>
      <xdr:rowOff>8660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641" y="8660"/>
          <a:ext cx="4563341" cy="1039091"/>
        </a:xfrm>
        <a:prstGeom prst="rect">
          <a:avLst/>
        </a:prstGeom>
        <a:ln>
          <a:headEnd/>
          <a:tailEnd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Aufgabe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chemeClr val="bg1"/>
              </a:solidFill>
              <a:latin typeface="+mn-lt"/>
              <a:cs typeface="Arial"/>
            </a:rPr>
            <a:t>Mit Hilfe der Funktionen WENN() und SVERWEIS() füllen Sie die Spalte F (Kosten) mit den zum</a:t>
          </a:r>
          <a:r>
            <a:rPr lang="de-CH" sz="1200" b="0" i="0" strike="noStrike" baseline="0">
              <a:solidFill>
                <a:schemeClr val="bg1"/>
              </a:solidFill>
              <a:latin typeface="+mn-lt"/>
              <a:cs typeface="Arial"/>
            </a:rPr>
            <a:t> Gewicht und Versandart passenden Kosten.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17322</xdr:colOff>
      <xdr:row>19</xdr:row>
      <xdr:rowOff>8660</xdr:rowOff>
    </xdr:from>
    <xdr:to>
      <xdr:col>14</xdr:col>
      <xdr:colOff>8659</xdr:colOff>
      <xdr:row>25</xdr:row>
      <xdr:rowOff>8660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325345" y="3446319"/>
          <a:ext cx="6078678" cy="1039091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ysClr val="windowText" lastClr="000000"/>
              </a:solidFill>
              <a:latin typeface="+mn-lt"/>
              <a:cs typeface="Arial"/>
            </a:rPr>
            <a:t>Tipp</a:t>
          </a: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=SVERWEIS( Gewicht ; Referenztabelle ; </a:t>
          </a:r>
          <a:r>
            <a:rPr lang="de-CH" sz="1200" b="1" i="0" strike="noStrike">
              <a:solidFill>
                <a:schemeClr val="accent2"/>
              </a:solidFill>
              <a:latin typeface="+mn-lt"/>
              <a:cs typeface="Arial"/>
            </a:rPr>
            <a:t>Spalte</a:t>
          </a:r>
          <a:r>
            <a:rPr lang="de-CH" sz="1200" b="0" i="0" strike="noStrike">
              <a:solidFill>
                <a:schemeClr val="accent2"/>
              </a:solidFill>
              <a:latin typeface="+mn-lt"/>
              <a:cs typeface="Arial"/>
            </a:rPr>
            <a:t> </a:t>
          </a: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; WAHR)</a:t>
          </a:r>
        </a:p>
        <a:p>
          <a:pPr algn="l" rtl="0">
            <a:defRPr sz="1000"/>
          </a:pP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1" i="0" strike="noStrike">
              <a:solidFill>
                <a:schemeClr val="accent2"/>
              </a:solidFill>
              <a:latin typeface="+mn-lt"/>
              <a:cs typeface="Arial"/>
            </a:rPr>
            <a:t>Spalte:</a:t>
          </a: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 mit</a:t>
          </a:r>
          <a:r>
            <a:rPr lang="de-CH" sz="1200" b="0" i="0" strike="noStrike" baseline="0">
              <a:solidFill>
                <a:sysClr val="windowText" lastClr="000000"/>
              </a:solidFill>
              <a:latin typeface="+mn-lt"/>
              <a:cs typeface="Arial"/>
            </a:rPr>
            <a:t> WENN()-Funktion unterscheiden, ob Spalte 2 oder 3</a:t>
          </a: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0</xdr:rowOff>
    </xdr:from>
    <xdr:to>
      <xdr:col>6</xdr:col>
      <xdr:colOff>0</xdr:colOff>
      <xdr:row>2</xdr:row>
      <xdr:rowOff>209550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667125" y="0"/>
          <a:ext cx="3419475" cy="762000"/>
        </a:xfrm>
        <a:prstGeom prst="rect">
          <a:avLst/>
        </a:prstGeom>
        <a:ln>
          <a:headEnd/>
          <a:tailEnd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Aufgabe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chemeClr val="bg1"/>
              </a:solidFill>
              <a:latin typeface="+mn-lt"/>
              <a:cs typeface="Arial"/>
            </a:rPr>
            <a:t>Berechnen Sie die Zellen E13 bis E18 mit Hilfe der Funktionen WENN() und SVERWEIS()</a:t>
          </a:r>
        </a:p>
      </xdr:txBody>
    </xdr:sp>
    <xdr:clientData/>
  </xdr:twoCellAnchor>
  <xdr:twoCellAnchor>
    <xdr:from>
      <xdr:col>8</xdr:col>
      <xdr:colOff>276225</xdr:colOff>
      <xdr:row>12</xdr:row>
      <xdr:rowOff>228600</xdr:rowOff>
    </xdr:from>
    <xdr:to>
      <xdr:col>16</xdr:col>
      <xdr:colOff>258903</xdr:colOff>
      <xdr:row>16</xdr:row>
      <xdr:rowOff>257175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124825" y="3076575"/>
          <a:ext cx="6078678" cy="1323975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ysClr val="windowText" lastClr="000000"/>
              </a:solidFill>
              <a:latin typeface="+mn-lt"/>
              <a:cs typeface="Arial"/>
            </a:rPr>
            <a:t>Tipp</a:t>
          </a: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=SVERWEIS( Kategorie ; Referenztabelle ; </a:t>
          </a:r>
          <a:r>
            <a:rPr lang="de-CH" sz="1200" b="1" i="0" strike="noStrike">
              <a:solidFill>
                <a:schemeClr val="accent2"/>
              </a:solidFill>
              <a:latin typeface="+mn-lt"/>
              <a:cs typeface="Arial"/>
            </a:rPr>
            <a:t>Spalte</a:t>
          </a: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 ; FALSCH ) </a:t>
          </a:r>
          <a:r>
            <a:rPr lang="de-CH" sz="1200" b="1" i="0" strike="noStrike">
              <a:solidFill>
                <a:schemeClr val="accent3">
                  <a:lumMod val="75000"/>
                </a:schemeClr>
              </a:solidFill>
              <a:latin typeface="+mn-lt"/>
              <a:cs typeface="Arial"/>
            </a:rPr>
            <a:t>* Lektionenzahl</a:t>
          </a:r>
        </a:p>
        <a:p>
          <a:pPr algn="l" rtl="0">
            <a:defRPr sz="1000"/>
          </a:pP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1" i="0" strike="noStrike">
              <a:solidFill>
                <a:schemeClr val="accent2"/>
              </a:solidFill>
              <a:latin typeface="+mn-lt"/>
              <a:cs typeface="Arial"/>
            </a:rPr>
            <a:t>Spalte:</a:t>
          </a:r>
          <a:r>
            <a:rPr lang="de-CH" sz="1200" b="0" i="0" strike="noStrike">
              <a:solidFill>
                <a:sysClr val="windowText" lastClr="000000"/>
              </a:solidFill>
              <a:latin typeface="+mn-lt"/>
              <a:cs typeface="Arial"/>
            </a:rPr>
            <a:t> mit</a:t>
          </a:r>
          <a:r>
            <a:rPr lang="de-CH" sz="1200" b="0" i="0" strike="noStrike" baseline="0">
              <a:solidFill>
                <a:sysClr val="windowText" lastClr="000000"/>
              </a:solidFill>
              <a:latin typeface="+mn-lt"/>
              <a:cs typeface="Arial"/>
            </a:rPr>
            <a:t> WENN()-Funktion unterscheiden, ob Spalte 2 oder 3</a:t>
          </a:r>
        </a:p>
        <a:p>
          <a:pPr algn="l" rtl="0">
            <a:defRPr sz="1000"/>
          </a:pPr>
          <a:r>
            <a:rPr lang="de-CH" sz="1200" b="1" i="0" strike="noStrike" baseline="0">
              <a:solidFill>
                <a:schemeClr val="accent3">
                  <a:lumMod val="75000"/>
                </a:schemeClr>
              </a:solidFill>
              <a:latin typeface="+mn-lt"/>
              <a:cs typeface="Arial"/>
            </a:rPr>
            <a:t>Lektionenzahl: </a:t>
          </a:r>
          <a:r>
            <a:rPr lang="de-CH" sz="1200" b="0" i="0" strike="noStrike" baseline="0">
              <a:solidFill>
                <a:sysClr val="windowText" lastClr="000000"/>
              </a:solidFill>
              <a:latin typeface="+mn-lt"/>
              <a:cs typeface="Arial"/>
            </a:rPr>
            <a:t>die Kosten in der Referenztabelle gelten pro Lektion</a:t>
          </a:r>
          <a:endParaRPr lang="de-CH" sz="1200" b="0" i="0" strike="noStrike">
            <a:solidFill>
              <a:sysClr val="windowText" lastClr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419100</xdr:colOff>
      <xdr:row>19</xdr:row>
      <xdr:rowOff>123825</xdr:rowOff>
    </xdr:from>
    <xdr:ext cx="76200" cy="200025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133725" y="279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390524</xdr:colOff>
      <xdr:row>6</xdr:row>
      <xdr:rowOff>161925</xdr:rowOff>
    </xdr:from>
    <xdr:to>
      <xdr:col>15</xdr:col>
      <xdr:colOff>57150</xdr:colOff>
      <xdr:row>28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683624" y="1190625"/>
          <a:ext cx="6867526" cy="37115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rgbClr val="000000"/>
              </a:solidFill>
              <a:latin typeface="+mn-lt"/>
              <a:cs typeface="Arial"/>
            </a:rPr>
            <a:t>Funktion SVERWEIS </a:t>
          </a:r>
          <a:r>
            <a:rPr lang="de-CH" sz="1200" b="0" i="0" strike="noStrike">
              <a:solidFill>
                <a:srgbClr val="000000"/>
              </a:solidFill>
              <a:latin typeface="+mn-lt"/>
              <a:cs typeface="Arial"/>
            </a:rPr>
            <a:t>(Das S in SVERWEIS steht für «Senkrecht»)</a:t>
          </a:r>
          <a:endParaRPr lang="de-CH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rgbClr val="000000"/>
              </a:solidFill>
              <a:latin typeface="+mn-lt"/>
              <a:cs typeface="Arial"/>
            </a:rPr>
            <a:t>Beispiel für Zelle C2:	</a:t>
          </a:r>
          <a:r>
            <a:rPr lang="de-CH" sz="1200" b="1" i="0" strike="noStrike">
              <a:solidFill>
                <a:srgbClr val="008000"/>
              </a:solidFill>
              <a:latin typeface="+mn-lt"/>
              <a:cs typeface="Arial"/>
            </a:rPr>
            <a:t>=SVERWEIS(B8;Bands!$A$2:$D$83;2;FALSCH)</a:t>
          </a:r>
          <a:endParaRPr lang="de-CH" sz="12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1" i="0" strike="noStrike">
              <a:solidFill>
                <a:srgbClr val="000000"/>
              </a:solidFill>
              <a:latin typeface="+mn-lt"/>
              <a:cs typeface="Arial"/>
            </a:rPr>
            <a:t>Allgemeine Syntax	</a:t>
          </a:r>
          <a:r>
            <a:rPr lang="de-CH" sz="1000" b="0" i="0" strike="noStrike">
              <a:solidFill>
                <a:srgbClr val="000000"/>
              </a:solidFill>
              <a:latin typeface="+mn-lt"/>
              <a:cs typeface="Arial"/>
            </a:rPr>
            <a:t>SVERWEIS(Suchkriterium;Matrix;Spaltenindex;Bereich_Verweis)</a:t>
          </a:r>
        </a:p>
        <a:p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+mn-lt"/>
              <a:cs typeface="Arial"/>
            </a:rPr>
            <a:t>----------------------------------------------------------------------------------------------------------------------------</a:t>
          </a:r>
        </a:p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+mn-lt"/>
              <a:cs typeface="Arial"/>
            </a:rPr>
            <a:t>Suchkriterium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ist der Wert, der in der Wert der verglichen werden soll</a:t>
          </a: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(hier die Band-Nr. 57 in B8)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+mn-lt"/>
              <a:cs typeface="Arial"/>
            </a:rPr>
            <a:t>Matrix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ist die Tabelle mit Informationen, in der die Daten nachgeschlagen werden</a:t>
          </a: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(hier die Tabelle Bands: A2 bis D83; absoluter Bezug, damit beim Kopieren</a:t>
          </a: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derselbe Bezug gilt)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+mn-lt"/>
              <a:cs typeface="Arial"/>
            </a:rPr>
            <a:t>Spaltenindex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ist die Spaltennummer in Matrix, aus der der entsprechende Wert zurückgegeben</a:t>
          </a:r>
        </a:p>
        <a:p>
          <a:pPr algn="l" rtl="0">
            <a:defRPr sz="1000"/>
          </a:pPr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werden soll(hier aus der 2. Spalte (B) der Bandname)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+mn-lt"/>
              <a:cs typeface="Arial"/>
            </a:rPr>
            <a:t>Bereich_Verweis</a:t>
          </a:r>
          <a:endParaRPr lang="de-CH" sz="1000" b="0" i="0" strike="noStrike">
            <a:solidFill>
              <a:srgbClr val="0000FF"/>
            </a:solidFill>
            <a:latin typeface="+mn-lt"/>
            <a:cs typeface="Arial"/>
          </a:endParaRPr>
        </a:p>
        <a:p>
          <a:pPr rtl="0"/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WAHR oder weglassen     </a:t>
          </a:r>
          <a:r>
            <a:rPr lang="de-CH" sz="1000" b="0" i="1" strike="noStrike">
              <a:solidFill>
                <a:srgbClr val="0000FF"/>
              </a:solidFill>
              <a:latin typeface="+mn-lt"/>
              <a:ea typeface="+mn-ea"/>
              <a:cs typeface="Arial"/>
            </a:rPr>
            <a:t>-&gt; es wird eine ungefähre Entsprechung zurückgegeben</a:t>
          </a:r>
        </a:p>
        <a:p>
          <a:pPr rtl="0"/>
          <a:r>
            <a:rPr lang="de-CH" sz="1000" b="0" i="1" strike="noStrike">
              <a:solidFill>
                <a:srgbClr val="0000FF"/>
              </a:solidFill>
              <a:latin typeface="+mn-lt"/>
              <a:ea typeface="+mn-ea"/>
              <a:cs typeface="Arial"/>
            </a:rPr>
            <a:t>			bedingt eine aufsteigend sortierte Referenztabelle</a:t>
          </a:r>
        </a:p>
        <a:p>
          <a:pPr algn="l" rtl="0">
            <a:defRPr sz="1000"/>
          </a:pPr>
          <a:endParaRPr lang="de-CH" sz="1000" b="0" i="1" strike="noStrike">
            <a:solidFill>
              <a:srgbClr val="0000FF"/>
            </a:solidFill>
            <a:latin typeface="+mn-lt"/>
            <a:cs typeface="Arial"/>
          </a:endParaRPr>
        </a:p>
        <a:p>
          <a:pPr rtl="0"/>
          <a:r>
            <a:rPr lang="de-CH" sz="1000" b="0" i="1" strike="noStrike">
              <a:solidFill>
                <a:srgbClr val="0000FF"/>
              </a:solidFill>
              <a:latin typeface="+mn-lt"/>
              <a:cs typeface="Arial"/>
            </a:rPr>
            <a:t>	FALSCH                          </a:t>
          </a:r>
          <a:r>
            <a:rPr lang="de-CH" sz="1000" b="0" i="1" strike="noStrike">
              <a:solidFill>
                <a:srgbClr val="0000FF"/>
              </a:solidFill>
              <a:latin typeface="+mn-lt"/>
              <a:ea typeface="+mn-ea"/>
              <a:cs typeface="Arial"/>
            </a:rPr>
            <a:t>-&gt; die Funktion sucht eine genaue Entsprechung</a:t>
          </a:r>
        </a:p>
        <a:p>
          <a:pPr rtl="0"/>
          <a:r>
            <a:rPr lang="de-CH" sz="1000" b="0" i="1" strike="noStrike">
              <a:solidFill>
                <a:srgbClr val="0000FF"/>
              </a:solidFill>
              <a:latin typeface="+mn-lt"/>
              <a:ea typeface="+mn-ea"/>
              <a:cs typeface="Arial"/>
            </a:rPr>
            <a:t>			bedingt keine sortierte Referenztabelle</a:t>
          </a:r>
        </a:p>
        <a:p>
          <a:pPr algn="l" rtl="0">
            <a:defRPr sz="1000"/>
          </a:pPr>
          <a:r>
            <a:rPr lang="de-CH" sz="1000" b="0" i="1" strike="noStrike">
              <a:solidFill>
                <a:srgbClr val="000000"/>
              </a:solidFill>
              <a:latin typeface="+mn-lt"/>
              <a:cs typeface="Arial"/>
            </a:rPr>
            <a:t>---------------------------------------------------------------------------------------------------------------------------</a:t>
          </a:r>
          <a:endParaRPr lang="de-CH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1689100</xdr:colOff>
      <xdr:row>4</xdr:row>
      <xdr:rowOff>152399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533900" cy="838199"/>
        </a:xfrm>
        <a:prstGeom prst="rect">
          <a:avLst/>
        </a:prstGeom>
        <a:ln>
          <a:headEnd/>
          <a:tailEnd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Aufgabe</a:t>
          </a:r>
          <a:endParaRPr lang="de-CH" sz="12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200" b="0" i="0" strike="noStrike">
              <a:solidFill>
                <a:schemeClr val="bg1"/>
              </a:solidFill>
              <a:latin typeface="+mn-lt"/>
              <a:cs typeface="Arial"/>
            </a:rPr>
            <a:t>Fügen Sie in der Spalte C den vollständigen Bandnamen ein.</a:t>
          </a:r>
        </a:p>
        <a:p>
          <a:pPr algn="l" rtl="0">
            <a:defRPr sz="1000"/>
          </a:pPr>
          <a:r>
            <a:rPr lang="de-CH" sz="1200" b="0" i="0" strike="noStrike">
              <a:solidFill>
                <a:schemeClr val="bg1"/>
              </a:solidFill>
              <a:latin typeface="+mn-lt"/>
              <a:cs typeface="Arial"/>
            </a:rPr>
            <a:t>(Die Bandnamen stehen in dem Tabellenblatt </a:t>
          </a:r>
          <a:r>
            <a:rPr lang="de-CH" sz="1200" b="1" i="0" strike="noStrike">
              <a:solidFill>
                <a:schemeClr val="bg1"/>
              </a:solidFill>
              <a:latin typeface="+mn-lt"/>
              <a:cs typeface="Arial"/>
            </a:rPr>
            <a:t>Bands</a:t>
          </a:r>
          <a:r>
            <a:rPr lang="de-CH" sz="1200" b="0" i="0" strike="noStrike">
              <a:solidFill>
                <a:schemeClr val="bg1"/>
              </a:solidFill>
              <a:latin typeface="+mn-lt"/>
              <a:cs typeface="Arial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76950" cy="1314450"/>
        </a:xfrm>
        <a:prstGeom prst="rect">
          <a:avLst/>
        </a:prstGeom>
        <a:ln>
          <a:headEnd/>
          <a:tailEnd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de-CH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Spalte D stehen die Windstärken in Beaufort. </a:t>
          </a:r>
        </a:p>
        <a:p>
          <a:pPr algn="l" rtl="0">
            <a:defRPr sz="1000"/>
          </a:pPr>
          <a:endParaRPr lang="de-CH" sz="1100" b="1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Aufgabe 1</a:t>
          </a:r>
          <a:endParaRPr lang="de-CH" sz="11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E11:H13</a:t>
          </a: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 </a:t>
          </a:r>
          <a:r>
            <a:rPr lang="de-CH" sz="1100" b="0" i="0" strike="noStrike">
              <a:solidFill>
                <a:schemeClr val="bg1"/>
              </a:solidFill>
              <a:latin typeface="Arial"/>
              <a:cs typeface="Arial"/>
            </a:rPr>
            <a:t>►</a:t>
          </a: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 Berechnen Sie  mit Hilfe von</a:t>
          </a:r>
          <a:r>
            <a:rPr lang="de-CH" sz="1100" b="0" i="0" strike="noStrike" baseline="0">
              <a:solidFill>
                <a:schemeClr val="bg1"/>
              </a:solidFill>
              <a:latin typeface="+mn-lt"/>
              <a:cs typeface="Arial"/>
            </a:rPr>
            <a:t> logischen Funktionen die Spalten «in km/h», «in Knoten», «Wellenhöhe in m» und «Wind-Bezeichnung».</a:t>
          </a:r>
          <a:endParaRPr lang="de-CH" sz="11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Die</a:t>
          </a:r>
          <a:r>
            <a:rPr lang="de-CH" sz="1100" b="0" i="0" strike="noStrike" baseline="0">
              <a:solidFill>
                <a:schemeClr val="bg1"/>
              </a:solidFill>
              <a:latin typeface="+mn-lt"/>
              <a:cs typeface="Arial"/>
            </a:rPr>
            <a:t> zugehörigen Werte holen Sie aus den Hilfstabellen </a:t>
          </a:r>
          <a:r>
            <a:rPr lang="de-CH" sz="1100" b="1" i="0" strike="noStrike" baseline="0">
              <a:solidFill>
                <a:schemeClr val="bg1"/>
              </a:solidFill>
              <a:latin typeface="+mn-lt"/>
              <a:cs typeface="Arial"/>
            </a:rPr>
            <a:t>Beaufort-Skala </a:t>
          </a:r>
          <a:r>
            <a:rPr lang="de-CH" sz="1100" b="0" i="0" strike="noStrike" baseline="0">
              <a:solidFill>
                <a:schemeClr val="bg1"/>
              </a:solidFill>
              <a:latin typeface="+mn-lt"/>
              <a:cs typeface="Arial"/>
            </a:rPr>
            <a:t>und </a:t>
          </a:r>
          <a:r>
            <a:rPr lang="de-CH" sz="1100" b="1" i="0" strike="noStrike" baseline="0">
              <a:solidFill>
                <a:schemeClr val="bg1"/>
              </a:solidFill>
              <a:latin typeface="+mn-lt"/>
              <a:cs typeface="Arial"/>
            </a:rPr>
            <a:t>Windgeschwindigkeit</a:t>
          </a:r>
          <a:r>
            <a:rPr lang="de-CH" sz="1100" b="0" i="0" strike="noStrike" baseline="0">
              <a:solidFill>
                <a:schemeClr val="bg1"/>
              </a:solidFill>
              <a:latin typeface="+mn-lt"/>
              <a:cs typeface="Arial"/>
            </a:rPr>
            <a:t>.</a:t>
          </a:r>
        </a:p>
        <a:p>
          <a:pPr algn="l" rtl="0">
            <a:defRPr sz="1000"/>
          </a:pPr>
          <a:endParaRPr lang="de-CH" sz="1100" b="0" i="0" strike="noStrike">
            <a:solidFill>
              <a:schemeClr val="bg1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19050</xdr:colOff>
      <xdr:row>15</xdr:row>
      <xdr:rowOff>9525</xdr:rowOff>
    </xdr:from>
    <xdr:to>
      <xdr:col>5</xdr:col>
      <xdr:colOff>19050</xdr:colOff>
      <xdr:row>25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ChangeArrowheads="1"/>
        </xdr:cNvSpPr>
      </xdr:nvSpPr>
      <xdr:spPr bwMode="auto">
        <a:xfrm>
          <a:off x="19050" y="3086100"/>
          <a:ext cx="4333875" cy="1905000"/>
        </a:xfrm>
        <a:prstGeom prst="rect">
          <a:avLst/>
        </a:prstGeom>
        <a:ln>
          <a:headEnd/>
          <a:tailEnd/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Aufgabe 2</a:t>
          </a:r>
        </a:p>
        <a:p>
          <a:pPr algn="l" rtl="0">
            <a:defRPr sz="1000"/>
          </a:pP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In Zelle H16: Fügen Sie eine Funktion ein, die die Wind-</a:t>
          </a: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Beschreibung</a:t>
          </a: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 des stärksten vorkommenden Windes (von D11 bis D13) einträgt.</a:t>
          </a:r>
        </a:p>
        <a:p>
          <a:pPr algn="l" rtl="0">
            <a:defRPr sz="1000"/>
          </a:pPr>
          <a:endParaRPr lang="de-CH" sz="8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Aufgabe 3</a:t>
          </a:r>
          <a:endParaRPr lang="de-CH" sz="1100" b="0" i="0" strike="noStrike">
            <a:solidFill>
              <a:schemeClr val="bg1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Markieren Sie die Zellen H20 bis H25 und verbinden Sie diese zu einer einzigen Zelle.</a:t>
          </a:r>
        </a:p>
        <a:p>
          <a:pPr algn="l" rtl="0">
            <a:defRPr sz="1000"/>
          </a:pP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Fügen Sie in dieser die </a:t>
          </a:r>
          <a:r>
            <a:rPr lang="de-CH" sz="1100" b="1" i="0" strike="noStrike">
              <a:solidFill>
                <a:schemeClr val="bg1"/>
              </a:solidFill>
              <a:latin typeface="+mn-lt"/>
              <a:cs typeface="Arial"/>
            </a:rPr>
            <a:t>Seegang</a:t>
          </a:r>
          <a:r>
            <a:rPr lang="de-CH" sz="1100" b="0" i="0" strike="noStrike">
              <a:solidFill>
                <a:schemeClr val="bg1"/>
              </a:solidFill>
              <a:latin typeface="+mn-lt"/>
              <a:cs typeface="Arial"/>
            </a:rPr>
            <a:t>-Beschreibung für den stärksten vorkommenden Wind ein.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3</xdr:row>
          <xdr:rowOff>0</xdr:rowOff>
        </xdr:from>
        <xdr:to>
          <xdr:col>20</xdr:col>
          <xdr:colOff>0</xdr:colOff>
          <xdr:row>21</xdr:row>
          <xdr:rowOff>0</xdr:rowOff>
        </xdr:to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Windstärke_Lösung!$A$8:$H$25" spid="_x0000_s5131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1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9144000" y="657225"/>
              <a:ext cx="8391525" cy="45720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228600">
                <a:schemeClr val="accent2">
                  <a:satMod val="175000"/>
                  <a:alpha val="40000"/>
                </a:schemeClr>
              </a:glow>
            </a:effec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pe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8:L36"/>
  <sheetViews>
    <sheetView tabSelected="1" zoomScale="110" zoomScaleNormal="110" workbookViewId="0"/>
  </sheetViews>
  <sheetFormatPr baseColWidth="10" defaultColWidth="11.453125" defaultRowHeight="16" x14ac:dyDescent="0.45"/>
  <cols>
    <col min="1" max="1" width="10.453125" style="19" customWidth="1"/>
    <col min="2" max="2" width="11.453125" style="19"/>
    <col min="3" max="3" width="9.81640625" style="19" bestFit="1" customWidth="1"/>
    <col min="4" max="4" width="9.81640625" style="19" customWidth="1"/>
    <col min="5" max="5" width="11" style="19" bestFit="1" customWidth="1"/>
    <col min="6" max="6" width="15.54296875" style="19" customWidth="1"/>
    <col min="7" max="7" width="11.453125" style="19"/>
    <col min="8" max="8" width="15.1796875" style="19" bestFit="1" customWidth="1"/>
    <col min="9" max="10" width="16.7265625" style="19" bestFit="1" customWidth="1"/>
    <col min="11" max="11" width="19.7265625" style="19" bestFit="1" customWidth="1"/>
    <col min="12" max="12" width="6.1796875" style="19" hidden="1" customWidth="1"/>
    <col min="13" max="16384" width="11.453125" style="19"/>
  </cols>
  <sheetData>
    <row r="8" spans="1:12" ht="26.5" thickBot="1" x14ac:dyDescent="0.7">
      <c r="A8" s="18" t="s">
        <v>152</v>
      </c>
      <c r="H8" s="20" t="s">
        <v>153</v>
      </c>
      <c r="I8" s="21"/>
      <c r="J8" s="21"/>
    </row>
    <row r="9" spans="1:12" ht="16.5" thickTop="1" x14ac:dyDescent="0.45"/>
    <row r="10" spans="1:12" ht="16.5" x14ac:dyDescent="0.45">
      <c r="A10" s="37" t="s">
        <v>121</v>
      </c>
      <c r="B10" s="37" t="s">
        <v>154</v>
      </c>
      <c r="C10" s="38" t="s">
        <v>184</v>
      </c>
      <c r="D10" s="38" t="s">
        <v>155</v>
      </c>
      <c r="E10" s="38" t="s">
        <v>156</v>
      </c>
      <c r="F10" s="38" t="s">
        <v>157</v>
      </c>
      <c r="H10" s="53" t="s">
        <v>186</v>
      </c>
      <c r="I10" s="44" t="s">
        <v>184</v>
      </c>
      <c r="J10" s="45" t="s">
        <v>185</v>
      </c>
      <c r="K10" s="46" t="s">
        <v>158</v>
      </c>
    </row>
    <row r="11" spans="1:12" x14ac:dyDescent="0.45">
      <c r="A11" s="22">
        <v>44092</v>
      </c>
      <c r="B11" s="23" t="s">
        <v>159</v>
      </c>
      <c r="C11" s="26">
        <v>2</v>
      </c>
      <c r="D11" s="24" t="s">
        <v>160</v>
      </c>
      <c r="E11" s="24"/>
      <c r="F11" s="39"/>
      <c r="G11" s="43" t="str">
        <f>IF(F11="","",IF(F11=L11,1,-1))</f>
        <v/>
      </c>
      <c r="H11" s="52">
        <v>2</v>
      </c>
      <c r="I11" s="47">
        <v>0</v>
      </c>
      <c r="J11" s="25">
        <v>8</v>
      </c>
      <c r="K11" s="48">
        <v>6</v>
      </c>
      <c r="L11" s="19">
        <f>VLOOKUP(C11,$I$11:$K$16,IF(D11="x",2,3),TRUE)</f>
        <v>8</v>
      </c>
    </row>
    <row r="12" spans="1:12" x14ac:dyDescent="0.45">
      <c r="A12" s="22">
        <v>44108</v>
      </c>
      <c r="B12" s="23" t="s">
        <v>161</v>
      </c>
      <c r="C12" s="26">
        <v>10</v>
      </c>
      <c r="D12" s="24"/>
      <c r="E12" s="24" t="s">
        <v>160</v>
      </c>
      <c r="F12" s="39"/>
      <c r="G12" s="43" t="str">
        <f t="shared" ref="G12:G33" si="0">IF(F12="","",IF(F12=L12,1,-1))</f>
        <v/>
      </c>
      <c r="H12" s="52">
        <v>5</v>
      </c>
      <c r="I12" s="47">
        <v>2.1</v>
      </c>
      <c r="J12" s="25">
        <v>10</v>
      </c>
      <c r="K12" s="48">
        <v>8</v>
      </c>
      <c r="L12" s="19">
        <f t="shared" ref="L12:L33" si="1">VLOOKUP(C12,$I$11:$K$16,IF(D12="x",2,3),TRUE)</f>
        <v>11</v>
      </c>
    </row>
    <row r="13" spans="1:12" x14ac:dyDescent="0.45">
      <c r="A13" s="22">
        <v>44113</v>
      </c>
      <c r="B13" s="23" t="s">
        <v>162</v>
      </c>
      <c r="C13" s="26">
        <v>20</v>
      </c>
      <c r="D13" s="24" t="s">
        <v>160</v>
      </c>
      <c r="E13" s="24"/>
      <c r="F13" s="39"/>
      <c r="G13" s="43" t="str">
        <f t="shared" si="0"/>
        <v/>
      </c>
      <c r="H13" s="52">
        <v>10</v>
      </c>
      <c r="I13" s="47">
        <v>5.0999999999999996</v>
      </c>
      <c r="J13" s="25">
        <v>13</v>
      </c>
      <c r="K13" s="48">
        <v>11</v>
      </c>
      <c r="L13" s="19">
        <f t="shared" si="1"/>
        <v>19</v>
      </c>
    </row>
    <row r="14" spans="1:12" x14ac:dyDescent="0.45">
      <c r="A14" s="22">
        <v>44123</v>
      </c>
      <c r="B14" s="23" t="s">
        <v>163</v>
      </c>
      <c r="C14" s="26">
        <v>20</v>
      </c>
      <c r="D14" s="24"/>
      <c r="E14" s="24" t="s">
        <v>160</v>
      </c>
      <c r="F14" s="39"/>
      <c r="G14" s="43" t="str">
        <f t="shared" si="0"/>
        <v/>
      </c>
      <c r="H14" s="52">
        <v>20</v>
      </c>
      <c r="I14" s="47">
        <v>10.1</v>
      </c>
      <c r="J14" s="25">
        <v>19</v>
      </c>
      <c r="K14" s="48">
        <v>16</v>
      </c>
      <c r="L14" s="19">
        <f t="shared" si="1"/>
        <v>16</v>
      </c>
    </row>
    <row r="15" spans="1:12" x14ac:dyDescent="0.45">
      <c r="A15" s="22">
        <v>44146</v>
      </c>
      <c r="B15" s="23" t="s">
        <v>164</v>
      </c>
      <c r="C15" s="26">
        <v>30</v>
      </c>
      <c r="D15" s="24" t="s">
        <v>160</v>
      </c>
      <c r="E15" s="24"/>
      <c r="F15" s="39"/>
      <c r="G15" s="43" t="str">
        <f t="shared" si="0"/>
        <v/>
      </c>
      <c r="H15" s="52">
        <v>30</v>
      </c>
      <c r="I15" s="47">
        <v>20.100000000000001</v>
      </c>
      <c r="J15" s="25">
        <v>26</v>
      </c>
      <c r="K15" s="48">
        <v>23</v>
      </c>
      <c r="L15" s="19">
        <f t="shared" si="1"/>
        <v>26</v>
      </c>
    </row>
    <row r="16" spans="1:12" x14ac:dyDescent="0.45">
      <c r="A16" s="22">
        <v>44173</v>
      </c>
      <c r="B16" s="23" t="s">
        <v>165</v>
      </c>
      <c r="C16" s="26">
        <v>20</v>
      </c>
      <c r="D16" s="24" t="s">
        <v>160</v>
      </c>
      <c r="E16" s="24"/>
      <c r="F16" s="39"/>
      <c r="G16" s="43" t="str">
        <f t="shared" si="0"/>
        <v/>
      </c>
      <c r="H16" s="52"/>
      <c r="I16" s="49">
        <v>30</v>
      </c>
      <c r="J16" s="50">
        <v>26</v>
      </c>
      <c r="K16" s="51">
        <v>23</v>
      </c>
      <c r="L16" s="19">
        <f t="shared" si="1"/>
        <v>19</v>
      </c>
    </row>
    <row r="17" spans="1:12" x14ac:dyDescent="0.45">
      <c r="A17" s="22">
        <v>44220</v>
      </c>
      <c r="B17" s="23" t="s">
        <v>166</v>
      </c>
      <c r="C17" s="26">
        <v>5</v>
      </c>
      <c r="D17" s="24" t="s">
        <v>160</v>
      </c>
      <c r="E17" s="24"/>
      <c r="F17" s="39"/>
      <c r="G17" s="43" t="str">
        <f t="shared" si="0"/>
        <v/>
      </c>
      <c r="L17" s="19">
        <f t="shared" si="1"/>
        <v>10</v>
      </c>
    </row>
    <row r="18" spans="1:12" x14ac:dyDescent="0.45">
      <c r="A18" s="22">
        <v>44229</v>
      </c>
      <c r="B18" s="23" t="s">
        <v>167</v>
      </c>
      <c r="C18" s="26">
        <v>10</v>
      </c>
      <c r="D18" s="24"/>
      <c r="E18" s="24" t="s">
        <v>160</v>
      </c>
      <c r="F18" s="39"/>
      <c r="G18" s="43" t="str">
        <f t="shared" si="0"/>
        <v/>
      </c>
      <c r="L18" s="19">
        <f t="shared" si="1"/>
        <v>11</v>
      </c>
    </row>
    <row r="19" spans="1:12" x14ac:dyDescent="0.45">
      <c r="A19" s="22">
        <v>44236</v>
      </c>
      <c r="B19" s="23" t="s">
        <v>168</v>
      </c>
      <c r="C19" s="26">
        <v>10</v>
      </c>
      <c r="D19" s="24"/>
      <c r="E19" s="24" t="s">
        <v>160</v>
      </c>
      <c r="F19" s="39"/>
      <c r="G19" s="43" t="str">
        <f t="shared" si="0"/>
        <v/>
      </c>
      <c r="L19" s="19">
        <f t="shared" si="1"/>
        <v>11</v>
      </c>
    </row>
    <row r="20" spans="1:12" x14ac:dyDescent="0.45">
      <c r="A20" s="22">
        <v>44242</v>
      </c>
      <c r="B20" s="23" t="s">
        <v>169</v>
      </c>
      <c r="C20" s="26">
        <v>5</v>
      </c>
      <c r="D20" s="24" t="s">
        <v>160</v>
      </c>
      <c r="E20" s="24"/>
      <c r="F20" s="39"/>
      <c r="G20" s="43" t="str">
        <f t="shared" si="0"/>
        <v/>
      </c>
      <c r="L20" s="19">
        <f t="shared" si="1"/>
        <v>10</v>
      </c>
    </row>
    <row r="21" spans="1:12" x14ac:dyDescent="0.45">
      <c r="A21" s="22">
        <v>44275</v>
      </c>
      <c r="B21" s="23" t="s">
        <v>170</v>
      </c>
      <c r="C21" s="26">
        <v>2</v>
      </c>
      <c r="D21" s="24" t="s">
        <v>160</v>
      </c>
      <c r="E21" s="24"/>
      <c r="F21" s="39"/>
      <c r="G21" s="43" t="str">
        <f t="shared" si="0"/>
        <v/>
      </c>
      <c r="L21" s="19">
        <f t="shared" si="1"/>
        <v>8</v>
      </c>
    </row>
    <row r="22" spans="1:12" x14ac:dyDescent="0.45">
      <c r="A22" s="22">
        <v>44305</v>
      </c>
      <c r="B22" s="23" t="s">
        <v>171</v>
      </c>
      <c r="C22" s="26">
        <v>2</v>
      </c>
      <c r="D22" s="24"/>
      <c r="E22" s="24" t="s">
        <v>160</v>
      </c>
      <c r="F22" s="39"/>
      <c r="G22" s="43" t="str">
        <f t="shared" si="0"/>
        <v/>
      </c>
      <c r="L22" s="19">
        <f t="shared" si="1"/>
        <v>6</v>
      </c>
    </row>
    <row r="23" spans="1:12" x14ac:dyDescent="0.45">
      <c r="A23" s="22">
        <v>44333</v>
      </c>
      <c r="B23" s="23" t="s">
        <v>172</v>
      </c>
      <c r="C23" s="26">
        <v>30</v>
      </c>
      <c r="D23" s="24"/>
      <c r="E23" s="24" t="s">
        <v>160</v>
      </c>
      <c r="F23" s="39"/>
      <c r="G23" s="43" t="str">
        <f t="shared" si="0"/>
        <v/>
      </c>
      <c r="L23" s="19">
        <f t="shared" si="1"/>
        <v>23</v>
      </c>
    </row>
    <row r="24" spans="1:12" x14ac:dyDescent="0.45">
      <c r="A24" s="22">
        <v>44344</v>
      </c>
      <c r="B24" s="23" t="s">
        <v>173</v>
      </c>
      <c r="C24" s="26">
        <v>20</v>
      </c>
      <c r="D24" s="24" t="s">
        <v>160</v>
      </c>
      <c r="E24" s="24"/>
      <c r="F24" s="39"/>
      <c r="G24" s="43" t="str">
        <f t="shared" si="0"/>
        <v/>
      </c>
      <c r="L24" s="19">
        <f t="shared" si="1"/>
        <v>19</v>
      </c>
    </row>
    <row r="25" spans="1:12" x14ac:dyDescent="0.45">
      <c r="A25" s="22">
        <v>44447</v>
      </c>
      <c r="B25" s="23" t="s">
        <v>174</v>
      </c>
      <c r="C25" s="26">
        <v>30</v>
      </c>
      <c r="D25" s="24"/>
      <c r="E25" s="24" t="s">
        <v>160</v>
      </c>
      <c r="F25" s="39"/>
      <c r="G25" s="43" t="str">
        <f t="shared" si="0"/>
        <v/>
      </c>
      <c r="L25" s="19">
        <f t="shared" si="1"/>
        <v>23</v>
      </c>
    </row>
    <row r="26" spans="1:12" x14ac:dyDescent="0.45">
      <c r="A26" s="22">
        <v>44464</v>
      </c>
      <c r="B26" s="23" t="s">
        <v>175</v>
      </c>
      <c r="C26" s="26">
        <v>2</v>
      </c>
      <c r="D26" s="24" t="s">
        <v>160</v>
      </c>
      <c r="E26" s="24"/>
      <c r="F26" s="39"/>
      <c r="G26" s="43" t="str">
        <f t="shared" si="0"/>
        <v/>
      </c>
      <c r="L26" s="19">
        <f t="shared" si="1"/>
        <v>8</v>
      </c>
    </row>
    <row r="27" spans="1:12" x14ac:dyDescent="0.45">
      <c r="A27" s="22">
        <v>44482</v>
      </c>
      <c r="B27" s="23" t="s">
        <v>176</v>
      </c>
      <c r="C27" s="26">
        <v>5</v>
      </c>
      <c r="D27" s="24"/>
      <c r="E27" s="24" t="s">
        <v>160</v>
      </c>
      <c r="F27" s="39"/>
      <c r="G27" s="43" t="str">
        <f t="shared" si="0"/>
        <v/>
      </c>
      <c r="L27" s="19">
        <f t="shared" si="1"/>
        <v>8</v>
      </c>
    </row>
    <row r="28" spans="1:12" x14ac:dyDescent="0.45">
      <c r="A28" s="22">
        <v>44497</v>
      </c>
      <c r="B28" s="23" t="s">
        <v>177</v>
      </c>
      <c r="C28" s="26">
        <v>2</v>
      </c>
      <c r="D28" s="24" t="s">
        <v>160</v>
      </c>
      <c r="E28" s="24"/>
      <c r="F28" s="39"/>
      <c r="G28" s="43" t="str">
        <f t="shared" si="0"/>
        <v/>
      </c>
      <c r="L28" s="19">
        <f t="shared" si="1"/>
        <v>8</v>
      </c>
    </row>
    <row r="29" spans="1:12" x14ac:dyDescent="0.45">
      <c r="A29" s="22">
        <v>44510</v>
      </c>
      <c r="B29" s="23" t="s">
        <v>178</v>
      </c>
      <c r="C29" s="26">
        <v>5</v>
      </c>
      <c r="D29" s="24"/>
      <c r="E29" s="24" t="s">
        <v>160</v>
      </c>
      <c r="F29" s="39"/>
      <c r="G29" s="43" t="str">
        <f t="shared" si="0"/>
        <v/>
      </c>
      <c r="L29" s="19">
        <f t="shared" si="1"/>
        <v>8</v>
      </c>
    </row>
    <row r="30" spans="1:12" x14ac:dyDescent="0.45">
      <c r="A30" s="22">
        <v>44519</v>
      </c>
      <c r="B30" s="23" t="s">
        <v>179</v>
      </c>
      <c r="C30" s="26">
        <v>5</v>
      </c>
      <c r="D30" s="24" t="s">
        <v>160</v>
      </c>
      <c r="E30" s="24"/>
      <c r="F30" s="39"/>
      <c r="G30" s="43" t="str">
        <f t="shared" si="0"/>
        <v/>
      </c>
      <c r="L30" s="19">
        <f t="shared" si="1"/>
        <v>10</v>
      </c>
    </row>
    <row r="31" spans="1:12" x14ac:dyDescent="0.45">
      <c r="A31" s="22">
        <v>44526</v>
      </c>
      <c r="B31" s="23" t="s">
        <v>180</v>
      </c>
      <c r="C31" s="26">
        <v>10</v>
      </c>
      <c r="D31" s="24" t="s">
        <v>160</v>
      </c>
      <c r="E31" s="24"/>
      <c r="F31" s="39"/>
      <c r="G31" s="43" t="str">
        <f t="shared" si="0"/>
        <v/>
      </c>
      <c r="L31" s="19">
        <f t="shared" si="1"/>
        <v>13</v>
      </c>
    </row>
    <row r="32" spans="1:12" x14ac:dyDescent="0.45">
      <c r="A32" s="22">
        <v>44542</v>
      </c>
      <c r="B32" s="23" t="s">
        <v>181</v>
      </c>
      <c r="C32" s="26">
        <v>30</v>
      </c>
      <c r="D32" s="24" t="s">
        <v>160</v>
      </c>
      <c r="E32" s="24"/>
      <c r="F32" s="39"/>
      <c r="G32" s="43" t="str">
        <f t="shared" si="0"/>
        <v/>
      </c>
      <c r="L32" s="19">
        <f t="shared" si="1"/>
        <v>26</v>
      </c>
    </row>
    <row r="33" spans="1:12" x14ac:dyDescent="0.45">
      <c r="A33" s="22">
        <v>44554</v>
      </c>
      <c r="B33" s="23" t="s">
        <v>182</v>
      </c>
      <c r="C33" s="26">
        <v>10</v>
      </c>
      <c r="D33" s="24"/>
      <c r="E33" s="24" t="s">
        <v>160</v>
      </c>
      <c r="F33" s="39"/>
      <c r="G33" s="43" t="str">
        <f t="shared" si="0"/>
        <v/>
      </c>
      <c r="L33" s="19">
        <f t="shared" si="1"/>
        <v>11</v>
      </c>
    </row>
    <row r="36" spans="1:12" ht="24.75" customHeight="1" x14ac:dyDescent="0.45">
      <c r="E36" s="54" t="s">
        <v>183</v>
      </c>
      <c r="F36" s="55"/>
      <c r="G36" s="43" t="str">
        <f>IF(F36="","",IF(F36=L36,1,-1))</f>
        <v/>
      </c>
      <c r="L36" s="19">
        <f>SUM(L11:L35)</f>
        <v>312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H21"/>
  <sheetViews>
    <sheetView workbookViewId="0"/>
  </sheetViews>
  <sheetFormatPr baseColWidth="10" defaultColWidth="11.453125" defaultRowHeight="17.5" x14ac:dyDescent="0.45"/>
  <cols>
    <col min="1" max="1" width="16.26953125" style="2" customWidth="1"/>
    <col min="2" max="2" width="16.81640625" style="2" customWidth="1"/>
    <col min="3" max="4" width="16.54296875" style="2" customWidth="1"/>
    <col min="5" max="5" width="28.54296875" style="2" bestFit="1" customWidth="1"/>
    <col min="6" max="7" width="11.453125" style="2"/>
    <col min="8" max="8" width="0" style="2" hidden="1" customWidth="1"/>
    <col min="9" max="16384" width="11.453125" style="2"/>
  </cols>
  <sheetData>
    <row r="1" spans="1:8" ht="32.5" x14ac:dyDescent="0.85">
      <c r="A1" s="1" t="s">
        <v>1</v>
      </c>
      <c r="G1" s="3"/>
    </row>
    <row r="2" spans="1:8" x14ac:dyDescent="0.45">
      <c r="A2" s="4"/>
      <c r="G2" s="3"/>
    </row>
    <row r="3" spans="1:8" ht="25" x14ac:dyDescent="0.7">
      <c r="A3" s="5" t="s">
        <v>5</v>
      </c>
      <c r="C3" s="2" t="s">
        <v>8</v>
      </c>
      <c r="G3" s="3"/>
    </row>
    <row r="4" spans="1:8" ht="5.25" customHeight="1" x14ac:dyDescent="0.45">
      <c r="G4" s="3"/>
    </row>
    <row r="5" spans="1:8" s="6" customFormat="1" ht="21" customHeight="1" x14ac:dyDescent="0.25">
      <c r="A5" s="40" t="s">
        <v>17</v>
      </c>
      <c r="B5" s="41" t="s">
        <v>12</v>
      </c>
      <c r="C5" s="41" t="s">
        <v>13</v>
      </c>
      <c r="D5" s="6" t="s">
        <v>0</v>
      </c>
      <c r="E5" s="6" t="s">
        <v>0</v>
      </c>
      <c r="G5" s="7"/>
    </row>
    <row r="6" spans="1:8" s="6" customFormat="1" ht="21" customHeight="1" x14ac:dyDescent="0.25">
      <c r="A6" s="56" t="s">
        <v>2</v>
      </c>
      <c r="B6" s="57">
        <v>110</v>
      </c>
      <c r="C6" s="57">
        <v>125</v>
      </c>
      <c r="G6" s="7"/>
    </row>
    <row r="7" spans="1:8" s="6" customFormat="1" ht="21" customHeight="1" x14ac:dyDescent="0.25">
      <c r="A7" s="58" t="s">
        <v>3</v>
      </c>
      <c r="B7" s="59">
        <v>85</v>
      </c>
      <c r="C7" s="59">
        <v>97</v>
      </c>
      <c r="F7" s="6" t="s">
        <v>0</v>
      </c>
      <c r="G7" s="7"/>
    </row>
    <row r="8" spans="1:8" s="6" customFormat="1" ht="21" customHeight="1" x14ac:dyDescent="0.25">
      <c r="A8" s="58" t="s">
        <v>4</v>
      </c>
      <c r="B8" s="59">
        <v>72</v>
      </c>
      <c r="C8" s="59">
        <v>83</v>
      </c>
      <c r="F8" s="6" t="s">
        <v>0</v>
      </c>
      <c r="G8" s="7"/>
    </row>
    <row r="9" spans="1:8" x14ac:dyDescent="0.45">
      <c r="G9" s="3"/>
    </row>
    <row r="10" spans="1:8" ht="25" x14ac:dyDescent="0.7">
      <c r="A10" s="5" t="s">
        <v>11</v>
      </c>
      <c r="G10" s="3"/>
    </row>
    <row r="11" spans="1:8" ht="6" customHeight="1" x14ac:dyDescent="0.45">
      <c r="G11" s="3"/>
    </row>
    <row r="12" spans="1:8" s="6" customFormat="1" ht="25.5" customHeight="1" x14ac:dyDescent="0.25">
      <c r="A12" s="40" t="s">
        <v>18</v>
      </c>
      <c r="B12" s="42" t="s">
        <v>9</v>
      </c>
      <c r="C12" s="40" t="s">
        <v>19</v>
      </c>
      <c r="D12" s="40" t="s">
        <v>17</v>
      </c>
      <c r="E12" s="40" t="s">
        <v>10</v>
      </c>
      <c r="G12" s="7"/>
    </row>
    <row r="13" spans="1:8" s="6" customFormat="1" ht="25.5" customHeight="1" x14ac:dyDescent="0.25">
      <c r="A13" s="56" t="s">
        <v>14</v>
      </c>
      <c r="B13" s="60">
        <v>32</v>
      </c>
      <c r="C13" s="56" t="s">
        <v>12</v>
      </c>
      <c r="D13" s="56" t="s">
        <v>2</v>
      </c>
      <c r="E13" s="71"/>
      <c r="G13" s="7" t="str">
        <f t="shared" ref="G13:G18" si="0">IF(E13="","",IF(E13=H13,"richtig","falsch"))</f>
        <v/>
      </c>
      <c r="H13" s="8">
        <f t="shared" ref="H13:H18" si="1">VLOOKUP(D13,$A$6:$C$8,IF(C13=$B$5,2,3),FALSE)*B13</f>
        <v>3520</v>
      </c>
    </row>
    <row r="14" spans="1:8" s="6" customFormat="1" ht="25.5" customHeight="1" x14ac:dyDescent="0.25">
      <c r="A14" s="58" t="s">
        <v>15</v>
      </c>
      <c r="B14" s="61">
        <v>24</v>
      </c>
      <c r="C14" s="58" t="s">
        <v>13</v>
      </c>
      <c r="D14" s="58" t="s">
        <v>3</v>
      </c>
      <c r="E14" s="71"/>
      <c r="G14" s="7" t="str">
        <f t="shared" si="0"/>
        <v/>
      </c>
      <c r="H14" s="8">
        <f t="shared" si="1"/>
        <v>2328</v>
      </c>
    </row>
    <row r="15" spans="1:8" s="6" customFormat="1" ht="25.5" customHeight="1" x14ac:dyDescent="0.25">
      <c r="A15" s="58" t="s">
        <v>16</v>
      </c>
      <c r="B15" s="61">
        <v>24</v>
      </c>
      <c r="C15" s="58" t="s">
        <v>12</v>
      </c>
      <c r="D15" s="58" t="s">
        <v>3</v>
      </c>
      <c r="E15" s="71"/>
      <c r="G15" s="7" t="str">
        <f t="shared" si="0"/>
        <v/>
      </c>
      <c r="H15" s="8">
        <f t="shared" si="1"/>
        <v>2040</v>
      </c>
    </row>
    <row r="16" spans="1:8" s="6" customFormat="1" ht="25.5" customHeight="1" x14ac:dyDescent="0.25">
      <c r="A16" s="58" t="s">
        <v>14</v>
      </c>
      <c r="B16" s="61">
        <v>32</v>
      </c>
      <c r="C16" s="58" t="s">
        <v>12</v>
      </c>
      <c r="D16" s="58" t="s">
        <v>4</v>
      </c>
      <c r="E16" s="71"/>
      <c r="G16" s="7" t="str">
        <f t="shared" si="0"/>
        <v/>
      </c>
      <c r="H16" s="8">
        <f t="shared" si="1"/>
        <v>2304</v>
      </c>
    </row>
    <row r="17" spans="1:8" s="6" customFormat="1" ht="25.5" customHeight="1" x14ac:dyDescent="0.25">
      <c r="A17" s="58" t="s">
        <v>6</v>
      </c>
      <c r="B17" s="61">
        <v>16</v>
      </c>
      <c r="C17" s="58" t="s">
        <v>13</v>
      </c>
      <c r="D17" s="58" t="s">
        <v>2</v>
      </c>
      <c r="E17" s="71"/>
      <c r="G17" s="7" t="str">
        <f t="shared" si="0"/>
        <v/>
      </c>
      <c r="H17" s="8">
        <f t="shared" si="1"/>
        <v>2000</v>
      </c>
    </row>
    <row r="18" spans="1:8" s="6" customFormat="1" ht="25.5" customHeight="1" x14ac:dyDescent="0.25">
      <c r="A18" s="58" t="s">
        <v>7</v>
      </c>
      <c r="B18" s="61">
        <v>12</v>
      </c>
      <c r="C18" s="58" t="s">
        <v>12</v>
      </c>
      <c r="D18" s="58" t="s">
        <v>3</v>
      </c>
      <c r="E18" s="71"/>
      <c r="G18" s="7" t="str">
        <f t="shared" si="0"/>
        <v/>
      </c>
      <c r="H18" s="8">
        <f t="shared" si="1"/>
        <v>1020</v>
      </c>
    </row>
    <row r="19" spans="1:8" x14ac:dyDescent="0.45">
      <c r="G19" s="3"/>
    </row>
    <row r="20" spans="1:8" x14ac:dyDescent="0.45">
      <c r="A20" s="3"/>
      <c r="B20" s="3"/>
      <c r="C20" s="3"/>
      <c r="D20" s="3"/>
      <c r="E20" s="3"/>
      <c r="F20" s="3"/>
      <c r="G20" s="3"/>
    </row>
    <row r="21" spans="1:8" x14ac:dyDescent="0.45">
      <c r="A21" s="3"/>
      <c r="B21" s="3"/>
      <c r="C21" s="3"/>
      <c r="D21" s="3"/>
      <c r="E21" s="3"/>
      <c r="F21" s="3"/>
      <c r="G21" s="3"/>
    </row>
  </sheetData>
  <phoneticPr fontId="1" type="noConversion"/>
  <conditionalFormatting sqref="G13:G18">
    <cfRule type="cellIs" dxfId="1" priority="1" stopIfTrue="1" operator="equal">
      <formula>"richtig"</formula>
    </cfRule>
    <cfRule type="cellIs" dxfId="0" priority="2" stopIfTrue="1" operator="equal">
      <formula>"falsch"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7:F114"/>
  <sheetViews>
    <sheetView zoomScaleNormal="137" zoomScaleSheetLayoutView="159" workbookViewId="0"/>
  </sheetViews>
  <sheetFormatPr baseColWidth="10" defaultColWidth="11.453125" defaultRowHeight="16.5" x14ac:dyDescent="0.45"/>
  <cols>
    <col min="1" max="2" width="9" style="67" bestFit="1" customWidth="1"/>
    <col min="3" max="3" width="22.7265625" style="67" customWidth="1"/>
    <col min="4" max="4" width="56.453125" style="67" customWidth="1"/>
    <col min="5" max="5" width="15.81640625" style="67" bestFit="1" customWidth="1"/>
    <col min="6" max="6" width="5.7265625" style="67" customWidth="1"/>
    <col min="7" max="16384" width="11.453125" style="67"/>
  </cols>
  <sheetData>
    <row r="7" spans="1:6" x14ac:dyDescent="0.45">
      <c r="A7" s="68" t="s">
        <v>187</v>
      </c>
      <c r="B7" s="68" t="s">
        <v>188</v>
      </c>
      <c r="C7" s="68" t="s">
        <v>189</v>
      </c>
      <c r="D7" s="68" t="s">
        <v>190</v>
      </c>
      <c r="E7" s="68" t="s">
        <v>191</v>
      </c>
      <c r="F7" s="68" t="s">
        <v>192</v>
      </c>
    </row>
    <row r="8" spans="1:6" x14ac:dyDescent="0.45">
      <c r="A8" s="69">
        <v>1010</v>
      </c>
      <c r="B8" s="69">
        <v>57</v>
      </c>
      <c r="C8" s="70"/>
      <c r="D8" s="70" t="s">
        <v>193</v>
      </c>
      <c r="E8" s="69">
        <v>1980</v>
      </c>
      <c r="F8" s="70" t="s">
        <v>194</v>
      </c>
    </row>
    <row r="9" spans="1:6" x14ac:dyDescent="0.45">
      <c r="A9" s="69">
        <v>1021</v>
      </c>
      <c r="B9" s="69">
        <v>69</v>
      </c>
      <c r="C9" s="70"/>
      <c r="D9" s="70" t="s">
        <v>195</v>
      </c>
      <c r="E9" s="69">
        <v>1990</v>
      </c>
      <c r="F9" s="70" t="s">
        <v>194</v>
      </c>
    </row>
    <row r="10" spans="1:6" x14ac:dyDescent="0.45">
      <c r="A10" s="69">
        <v>1034</v>
      </c>
      <c r="B10" s="69">
        <v>49</v>
      </c>
      <c r="C10" s="70"/>
      <c r="D10" s="70" t="s">
        <v>196</v>
      </c>
      <c r="E10" s="69">
        <v>1989</v>
      </c>
      <c r="F10" s="70" t="s">
        <v>194</v>
      </c>
    </row>
    <row r="11" spans="1:6" x14ac:dyDescent="0.45">
      <c r="A11" s="69">
        <v>1045</v>
      </c>
      <c r="B11" s="69">
        <v>67</v>
      </c>
      <c r="C11" s="70"/>
      <c r="D11" s="70" t="s">
        <v>197</v>
      </c>
      <c r="E11" s="69">
        <v>1989</v>
      </c>
      <c r="F11" s="70" t="s">
        <v>194</v>
      </c>
    </row>
    <row r="12" spans="1:6" x14ac:dyDescent="0.45">
      <c r="A12" s="69">
        <v>1056</v>
      </c>
      <c r="B12" s="69">
        <v>64</v>
      </c>
      <c r="C12" s="70"/>
      <c r="D12" s="70" t="s">
        <v>198</v>
      </c>
      <c r="E12" s="69">
        <v>1990</v>
      </c>
      <c r="F12" s="70" t="s">
        <v>199</v>
      </c>
    </row>
    <row r="13" spans="1:6" x14ac:dyDescent="0.45">
      <c r="A13" s="69">
        <v>1061</v>
      </c>
      <c r="B13" s="69">
        <v>58</v>
      </c>
      <c r="C13" s="70"/>
      <c r="D13" s="70" t="s">
        <v>200</v>
      </c>
      <c r="E13" s="69">
        <v>1986</v>
      </c>
      <c r="F13" s="70" t="s">
        <v>194</v>
      </c>
    </row>
    <row r="14" spans="1:6" x14ac:dyDescent="0.45">
      <c r="A14" s="69">
        <v>1070</v>
      </c>
      <c r="B14" s="69">
        <v>74</v>
      </c>
      <c r="C14" s="70"/>
      <c r="D14" s="70" t="s">
        <v>201</v>
      </c>
      <c r="E14" s="69">
        <v>1982</v>
      </c>
      <c r="F14" s="70" t="s">
        <v>194</v>
      </c>
    </row>
    <row r="15" spans="1:6" x14ac:dyDescent="0.45">
      <c r="A15" s="69">
        <v>1073</v>
      </c>
      <c r="B15" s="69">
        <v>54</v>
      </c>
      <c r="C15" s="70"/>
      <c r="D15" s="70" t="s">
        <v>202</v>
      </c>
      <c r="E15" s="69">
        <v>1979</v>
      </c>
      <c r="F15" s="70" t="s">
        <v>194</v>
      </c>
    </row>
    <row r="16" spans="1:6" x14ac:dyDescent="0.45">
      <c r="A16" s="69">
        <v>1081</v>
      </c>
      <c r="B16" s="69">
        <v>64</v>
      </c>
      <c r="C16" s="70"/>
      <c r="D16" s="70" t="s">
        <v>203</v>
      </c>
      <c r="E16" s="69">
        <v>1988</v>
      </c>
      <c r="F16" s="70" t="s">
        <v>194</v>
      </c>
    </row>
    <row r="17" spans="1:6" x14ac:dyDescent="0.45">
      <c r="A17" s="69">
        <v>1088</v>
      </c>
      <c r="B17" s="69">
        <v>79</v>
      </c>
      <c r="C17" s="70"/>
      <c r="D17" s="70" t="s">
        <v>204</v>
      </c>
      <c r="E17" s="69">
        <v>1980</v>
      </c>
      <c r="F17" s="70" t="s">
        <v>205</v>
      </c>
    </row>
    <row r="18" spans="1:6" x14ac:dyDescent="0.45">
      <c r="A18" s="69">
        <v>1092</v>
      </c>
      <c r="B18" s="69">
        <v>50</v>
      </c>
      <c r="C18" s="70"/>
      <c r="D18" s="70" t="s">
        <v>206</v>
      </c>
      <c r="E18" s="69">
        <v>1989</v>
      </c>
      <c r="F18" s="70" t="s">
        <v>199</v>
      </c>
    </row>
    <row r="19" spans="1:6" x14ac:dyDescent="0.45">
      <c r="A19" s="69">
        <v>1095</v>
      </c>
      <c r="B19" s="69">
        <v>3</v>
      </c>
      <c r="C19" s="70"/>
      <c r="D19" s="70" t="s">
        <v>207</v>
      </c>
      <c r="E19" s="69">
        <v>1989</v>
      </c>
      <c r="F19" s="70" t="s">
        <v>199</v>
      </c>
    </row>
    <row r="20" spans="1:6" x14ac:dyDescent="0.45">
      <c r="A20" s="69">
        <v>1098</v>
      </c>
      <c r="B20" s="69">
        <v>66</v>
      </c>
      <c r="C20" s="70"/>
      <c r="D20" s="70" t="s">
        <v>208</v>
      </c>
      <c r="E20" s="69">
        <v>1989</v>
      </c>
      <c r="F20" s="70" t="s">
        <v>205</v>
      </c>
    </row>
    <row r="21" spans="1:6" x14ac:dyDescent="0.45">
      <c r="A21" s="69">
        <v>1101</v>
      </c>
      <c r="B21" s="69">
        <v>35</v>
      </c>
      <c r="C21" s="70"/>
      <c r="D21" s="70" t="s">
        <v>209</v>
      </c>
      <c r="E21" s="69">
        <v>1989</v>
      </c>
      <c r="F21" s="70" t="s">
        <v>194</v>
      </c>
    </row>
    <row r="22" spans="1:6" x14ac:dyDescent="0.45">
      <c r="A22" s="69">
        <v>1107</v>
      </c>
      <c r="B22" s="69">
        <v>1</v>
      </c>
      <c r="C22" s="70"/>
      <c r="D22" s="70" t="s">
        <v>210</v>
      </c>
      <c r="E22" s="69">
        <v>1976</v>
      </c>
      <c r="F22" s="70" t="s">
        <v>194</v>
      </c>
    </row>
    <row r="23" spans="1:6" x14ac:dyDescent="0.45">
      <c r="A23" s="69">
        <v>1111</v>
      </c>
      <c r="B23" s="69">
        <v>1</v>
      </c>
      <c r="C23" s="70"/>
      <c r="D23" s="70" t="s">
        <v>211</v>
      </c>
      <c r="E23" s="69">
        <v>1978</v>
      </c>
      <c r="F23" s="70" t="s">
        <v>194</v>
      </c>
    </row>
    <row r="24" spans="1:6" x14ac:dyDescent="0.45">
      <c r="A24" s="69">
        <v>1113</v>
      </c>
      <c r="B24" s="69">
        <v>30</v>
      </c>
      <c r="C24" s="70"/>
      <c r="D24" s="70" t="s">
        <v>212</v>
      </c>
      <c r="E24" s="69">
        <v>1967</v>
      </c>
      <c r="F24" s="70" t="s">
        <v>194</v>
      </c>
    </row>
    <row r="25" spans="1:6" x14ac:dyDescent="0.45">
      <c r="A25" s="69">
        <v>1120</v>
      </c>
      <c r="B25" s="69">
        <v>80</v>
      </c>
      <c r="C25" s="70"/>
      <c r="D25" s="70" t="s">
        <v>213</v>
      </c>
      <c r="E25" s="69">
        <v>1967</v>
      </c>
      <c r="F25" s="70" t="s">
        <v>205</v>
      </c>
    </row>
    <row r="26" spans="1:6" x14ac:dyDescent="0.45">
      <c r="A26" s="69">
        <v>1123</v>
      </c>
      <c r="B26" s="69">
        <v>43</v>
      </c>
      <c r="C26" s="70"/>
      <c r="D26" s="70" t="s">
        <v>214</v>
      </c>
      <c r="E26" s="69">
        <v>1977</v>
      </c>
      <c r="F26" s="70" t="s">
        <v>194</v>
      </c>
    </row>
    <row r="27" spans="1:6" x14ac:dyDescent="0.45">
      <c r="A27" s="69">
        <v>1133</v>
      </c>
      <c r="B27" s="69">
        <v>36</v>
      </c>
      <c r="C27" s="70"/>
      <c r="D27" s="70" t="s">
        <v>215</v>
      </c>
      <c r="E27" s="69">
        <v>1980</v>
      </c>
      <c r="F27" s="70" t="s">
        <v>194</v>
      </c>
    </row>
    <row r="28" spans="1:6" x14ac:dyDescent="0.45">
      <c r="A28" s="69">
        <v>1141</v>
      </c>
      <c r="B28" s="69">
        <v>35</v>
      </c>
      <c r="C28" s="70"/>
      <c r="D28" s="70" t="s">
        <v>216</v>
      </c>
      <c r="E28" s="69">
        <v>1990</v>
      </c>
      <c r="F28" s="70" t="s">
        <v>199</v>
      </c>
    </row>
    <row r="29" spans="1:6" x14ac:dyDescent="0.45">
      <c r="A29" s="69">
        <v>1151</v>
      </c>
      <c r="B29" s="69">
        <v>1</v>
      </c>
      <c r="C29" s="70"/>
      <c r="D29" s="70" t="s">
        <v>217</v>
      </c>
      <c r="E29" s="69">
        <v>1976</v>
      </c>
      <c r="F29" s="70" t="s">
        <v>194</v>
      </c>
    </row>
    <row r="30" spans="1:6" x14ac:dyDescent="0.45">
      <c r="A30" s="69">
        <v>1160</v>
      </c>
      <c r="B30" s="69">
        <v>77</v>
      </c>
      <c r="C30" s="70"/>
      <c r="D30" s="70" t="s">
        <v>218</v>
      </c>
      <c r="E30" s="69">
        <v>1979</v>
      </c>
      <c r="F30" s="70" t="s">
        <v>194</v>
      </c>
    </row>
    <row r="31" spans="1:6" x14ac:dyDescent="0.45">
      <c r="A31" s="69">
        <v>1172</v>
      </c>
      <c r="B31" s="69">
        <v>23</v>
      </c>
      <c r="C31" s="70"/>
      <c r="D31" s="70" t="s">
        <v>219</v>
      </c>
      <c r="E31" s="69">
        <v>1977</v>
      </c>
      <c r="F31" s="70" t="s">
        <v>194</v>
      </c>
    </row>
    <row r="32" spans="1:6" x14ac:dyDescent="0.45">
      <c r="A32" s="69">
        <v>1173</v>
      </c>
      <c r="B32" s="69">
        <v>40</v>
      </c>
      <c r="C32" s="70"/>
      <c r="D32" s="70" t="s">
        <v>220</v>
      </c>
      <c r="E32" s="69">
        <v>1985</v>
      </c>
      <c r="F32" s="70" t="s">
        <v>205</v>
      </c>
    </row>
    <row r="33" spans="1:6" x14ac:dyDescent="0.45">
      <c r="A33" s="69">
        <v>1174</v>
      </c>
      <c r="B33" s="69">
        <v>41</v>
      </c>
      <c r="C33" s="70"/>
      <c r="D33" s="70" t="s">
        <v>221</v>
      </c>
      <c r="E33" s="69">
        <v>1984</v>
      </c>
      <c r="F33" s="70" t="s">
        <v>199</v>
      </c>
    </row>
    <row r="34" spans="1:6" x14ac:dyDescent="0.45">
      <c r="A34" s="69">
        <v>1180</v>
      </c>
      <c r="B34" s="69">
        <v>42</v>
      </c>
      <c r="C34" s="70"/>
      <c r="D34" s="70" t="s">
        <v>222</v>
      </c>
      <c r="E34" s="69">
        <v>1969</v>
      </c>
      <c r="F34" s="70" t="s">
        <v>194</v>
      </c>
    </row>
    <row r="35" spans="1:6" x14ac:dyDescent="0.45">
      <c r="A35" s="69">
        <v>1183</v>
      </c>
      <c r="B35" s="69">
        <v>59</v>
      </c>
      <c r="C35" s="70"/>
      <c r="D35" s="70" t="s">
        <v>223</v>
      </c>
      <c r="E35" s="69">
        <v>1981</v>
      </c>
      <c r="F35" s="70" t="s">
        <v>199</v>
      </c>
    </row>
    <row r="36" spans="1:6" x14ac:dyDescent="0.45">
      <c r="A36" s="69">
        <v>1190</v>
      </c>
      <c r="B36" s="69">
        <v>32</v>
      </c>
      <c r="C36" s="70"/>
      <c r="D36" s="70" t="s">
        <v>224</v>
      </c>
      <c r="E36" s="69">
        <v>1980</v>
      </c>
      <c r="F36" s="70" t="s">
        <v>194</v>
      </c>
    </row>
    <row r="37" spans="1:6" x14ac:dyDescent="0.45">
      <c r="A37" s="69">
        <v>1200</v>
      </c>
      <c r="B37" s="69">
        <v>38</v>
      </c>
      <c r="C37" s="70"/>
      <c r="D37" s="70" t="s">
        <v>225</v>
      </c>
      <c r="E37" s="69">
        <v>1983</v>
      </c>
      <c r="F37" s="70" t="s">
        <v>199</v>
      </c>
    </row>
    <row r="38" spans="1:6" x14ac:dyDescent="0.45">
      <c r="A38" s="69">
        <v>1202</v>
      </c>
      <c r="B38" s="69">
        <v>5</v>
      </c>
      <c r="C38" s="70"/>
      <c r="D38" s="70" t="s">
        <v>226</v>
      </c>
      <c r="E38" s="69">
        <v>1966</v>
      </c>
      <c r="F38" s="70" t="s">
        <v>199</v>
      </c>
    </row>
    <row r="39" spans="1:6" x14ac:dyDescent="0.45">
      <c r="A39" s="69">
        <v>1205</v>
      </c>
      <c r="B39" s="69">
        <v>5</v>
      </c>
      <c r="C39" s="70"/>
      <c r="D39" s="70" t="s">
        <v>227</v>
      </c>
      <c r="E39" s="69">
        <v>1964</v>
      </c>
      <c r="F39" s="70" t="s">
        <v>199</v>
      </c>
    </row>
    <row r="40" spans="1:6" x14ac:dyDescent="0.45">
      <c r="A40" s="69">
        <v>1211</v>
      </c>
      <c r="B40" s="69">
        <v>61</v>
      </c>
      <c r="C40" s="70"/>
      <c r="D40" s="70" t="s">
        <v>228</v>
      </c>
      <c r="E40" s="69">
        <v>1987</v>
      </c>
      <c r="F40" s="70" t="s">
        <v>194</v>
      </c>
    </row>
    <row r="41" spans="1:6" x14ac:dyDescent="0.45">
      <c r="A41" s="69">
        <v>1229</v>
      </c>
      <c r="B41" s="69">
        <v>15</v>
      </c>
      <c r="C41" s="70"/>
      <c r="D41" s="70" t="s">
        <v>229</v>
      </c>
      <c r="E41" s="69">
        <v>1987</v>
      </c>
      <c r="F41" s="70" t="s">
        <v>199</v>
      </c>
    </row>
    <row r="42" spans="1:6" x14ac:dyDescent="0.45">
      <c r="A42" s="69">
        <v>1243</v>
      </c>
      <c r="B42" s="69">
        <v>51</v>
      </c>
      <c r="C42" s="70"/>
      <c r="D42" s="70" t="s">
        <v>230</v>
      </c>
      <c r="E42" s="69">
        <v>1976</v>
      </c>
      <c r="F42" s="70" t="s">
        <v>199</v>
      </c>
    </row>
    <row r="43" spans="1:6" x14ac:dyDescent="0.45">
      <c r="A43" s="69">
        <v>1254</v>
      </c>
      <c r="B43" s="69">
        <v>4</v>
      </c>
      <c r="C43" s="70"/>
      <c r="D43" s="70" t="s">
        <v>231</v>
      </c>
      <c r="E43" s="69">
        <v>1979</v>
      </c>
      <c r="F43" s="70" t="s">
        <v>205</v>
      </c>
    </row>
    <row r="44" spans="1:6" x14ac:dyDescent="0.45">
      <c r="A44" s="69">
        <v>1258</v>
      </c>
      <c r="B44" s="69">
        <v>2</v>
      </c>
      <c r="C44" s="70"/>
      <c r="D44" s="70" t="s">
        <v>232</v>
      </c>
      <c r="E44" s="69">
        <v>1986</v>
      </c>
      <c r="F44" s="70" t="s">
        <v>205</v>
      </c>
    </row>
    <row r="45" spans="1:6" x14ac:dyDescent="0.45">
      <c r="A45" s="69">
        <v>1271</v>
      </c>
      <c r="B45" s="69">
        <v>81</v>
      </c>
      <c r="C45" s="70"/>
      <c r="D45" s="70" t="s">
        <v>233</v>
      </c>
      <c r="E45" s="69">
        <v>1987</v>
      </c>
      <c r="F45" s="70" t="s">
        <v>194</v>
      </c>
    </row>
    <row r="46" spans="1:6" x14ac:dyDescent="0.45">
      <c r="A46" s="69">
        <v>1279</v>
      </c>
      <c r="B46" s="69">
        <v>44</v>
      </c>
      <c r="C46" s="70"/>
      <c r="D46" s="70" t="s">
        <v>234</v>
      </c>
      <c r="E46" s="69">
        <v>1987</v>
      </c>
      <c r="F46" s="70" t="s">
        <v>199</v>
      </c>
    </row>
    <row r="47" spans="1:6" x14ac:dyDescent="0.45">
      <c r="A47" s="69">
        <v>1293</v>
      </c>
      <c r="B47" s="69">
        <v>52</v>
      </c>
      <c r="C47" s="70"/>
      <c r="D47" s="70" t="s">
        <v>235</v>
      </c>
      <c r="E47" s="69">
        <v>1986</v>
      </c>
      <c r="F47" s="70" t="s">
        <v>194</v>
      </c>
    </row>
    <row r="48" spans="1:6" x14ac:dyDescent="0.45">
      <c r="A48" s="69">
        <v>1300</v>
      </c>
      <c r="B48" s="69">
        <v>14</v>
      </c>
      <c r="C48" s="70"/>
      <c r="D48" s="70" t="s">
        <v>236</v>
      </c>
      <c r="E48" s="69">
        <v>1987</v>
      </c>
      <c r="F48" s="70" t="s">
        <v>205</v>
      </c>
    </row>
    <row r="49" spans="1:6" x14ac:dyDescent="0.45">
      <c r="A49" s="69">
        <v>1307</v>
      </c>
      <c r="B49" s="69">
        <v>56</v>
      </c>
      <c r="C49" s="70"/>
      <c r="D49" s="70" t="s">
        <v>237</v>
      </c>
      <c r="E49" s="69">
        <v>1967</v>
      </c>
      <c r="F49" s="70" t="s">
        <v>194</v>
      </c>
    </row>
    <row r="50" spans="1:6" x14ac:dyDescent="0.45">
      <c r="A50" s="69">
        <v>1311</v>
      </c>
      <c r="B50" s="69">
        <v>61</v>
      </c>
      <c r="C50" s="70"/>
      <c r="D50" s="70" t="s">
        <v>238</v>
      </c>
      <c r="E50" s="69">
        <v>1984</v>
      </c>
      <c r="F50" s="70" t="s">
        <v>194</v>
      </c>
    </row>
    <row r="51" spans="1:6" x14ac:dyDescent="0.45">
      <c r="A51" s="69">
        <v>1325</v>
      </c>
      <c r="B51" s="69">
        <v>62</v>
      </c>
      <c r="C51" s="70"/>
      <c r="D51" s="70" t="s">
        <v>239</v>
      </c>
      <c r="E51" s="69">
        <v>1990</v>
      </c>
      <c r="F51" s="70" t="s">
        <v>194</v>
      </c>
    </row>
    <row r="52" spans="1:6" x14ac:dyDescent="0.45">
      <c r="A52" s="69">
        <v>1337</v>
      </c>
      <c r="B52" s="69">
        <v>1</v>
      </c>
      <c r="C52" s="70"/>
      <c r="D52" s="70" t="s">
        <v>240</v>
      </c>
      <c r="E52" s="69">
        <v>1977</v>
      </c>
      <c r="F52" s="70" t="s">
        <v>194</v>
      </c>
    </row>
    <row r="53" spans="1:6" x14ac:dyDescent="0.45">
      <c r="A53" s="69">
        <v>1343</v>
      </c>
      <c r="B53" s="69">
        <v>27</v>
      </c>
      <c r="C53" s="70"/>
      <c r="D53" s="70" t="s">
        <v>241</v>
      </c>
      <c r="E53" s="69">
        <v>1987</v>
      </c>
      <c r="F53" s="70" t="s">
        <v>205</v>
      </c>
    </row>
    <row r="54" spans="1:6" x14ac:dyDescent="0.45">
      <c r="A54" s="69">
        <v>1345</v>
      </c>
      <c r="B54" s="69">
        <v>47</v>
      </c>
      <c r="C54" s="70"/>
      <c r="D54" s="70" t="s">
        <v>242</v>
      </c>
      <c r="E54" s="69">
        <v>1988</v>
      </c>
      <c r="F54" s="70" t="s">
        <v>194</v>
      </c>
    </row>
    <row r="55" spans="1:6" x14ac:dyDescent="0.45">
      <c r="A55" s="69">
        <v>1349</v>
      </c>
      <c r="B55" s="69">
        <v>75</v>
      </c>
      <c r="C55" s="70"/>
      <c r="D55" s="70" t="s">
        <v>243</v>
      </c>
      <c r="E55" s="69">
        <v>1983</v>
      </c>
      <c r="F55" s="70" t="s">
        <v>199</v>
      </c>
    </row>
    <row r="56" spans="1:6" x14ac:dyDescent="0.45">
      <c r="A56" s="69">
        <v>1352</v>
      </c>
      <c r="B56" s="69">
        <v>42</v>
      </c>
      <c r="C56" s="70"/>
      <c r="D56" s="70" t="s">
        <v>222</v>
      </c>
      <c r="E56" s="69">
        <v>1972</v>
      </c>
      <c r="F56" s="70" t="s">
        <v>199</v>
      </c>
    </row>
    <row r="57" spans="1:6" x14ac:dyDescent="0.45">
      <c r="A57" s="69">
        <v>1356</v>
      </c>
      <c r="B57" s="69">
        <v>31</v>
      </c>
      <c r="C57" s="70"/>
      <c r="D57" s="70" t="s">
        <v>244</v>
      </c>
      <c r="E57" s="69">
        <v>1984</v>
      </c>
      <c r="F57" s="70" t="s">
        <v>205</v>
      </c>
    </row>
    <row r="58" spans="1:6" x14ac:dyDescent="0.45">
      <c r="A58" s="69">
        <v>1358</v>
      </c>
      <c r="B58" s="69">
        <v>75</v>
      </c>
      <c r="C58" s="70"/>
      <c r="D58" s="70" t="s">
        <v>245</v>
      </c>
      <c r="E58" s="69">
        <v>1988</v>
      </c>
      <c r="F58" s="70" t="s">
        <v>194</v>
      </c>
    </row>
    <row r="59" spans="1:6" x14ac:dyDescent="0.45">
      <c r="A59" s="69">
        <v>1361</v>
      </c>
      <c r="B59" s="69">
        <v>82</v>
      </c>
      <c r="C59" s="70"/>
      <c r="D59" s="70" t="s">
        <v>246</v>
      </c>
      <c r="E59" s="69">
        <v>1983</v>
      </c>
      <c r="F59" s="70" t="s">
        <v>194</v>
      </c>
    </row>
    <row r="60" spans="1:6" x14ac:dyDescent="0.45">
      <c r="A60" s="69">
        <v>1365</v>
      </c>
      <c r="B60" s="69">
        <v>4</v>
      </c>
      <c r="C60" s="70"/>
      <c r="D60" s="70" t="s">
        <v>247</v>
      </c>
      <c r="E60" s="69">
        <v>1989</v>
      </c>
      <c r="F60" s="70" t="s">
        <v>199</v>
      </c>
    </row>
    <row r="61" spans="1:6" x14ac:dyDescent="0.45">
      <c r="A61" s="69">
        <v>1367</v>
      </c>
      <c r="B61" s="69">
        <v>17</v>
      </c>
      <c r="C61" s="70"/>
      <c r="D61" s="70" t="s">
        <v>248</v>
      </c>
      <c r="E61" s="69">
        <v>1962</v>
      </c>
      <c r="F61" s="70" t="s">
        <v>194</v>
      </c>
    </row>
    <row r="62" spans="1:6" x14ac:dyDescent="0.45">
      <c r="A62" s="69">
        <v>1368</v>
      </c>
      <c r="B62" s="69">
        <v>34</v>
      </c>
      <c r="C62" s="70"/>
      <c r="D62" s="70" t="s">
        <v>249</v>
      </c>
      <c r="E62" s="69">
        <v>1989</v>
      </c>
      <c r="F62" s="70" t="s">
        <v>205</v>
      </c>
    </row>
    <row r="63" spans="1:6" x14ac:dyDescent="0.45">
      <c r="A63" s="69">
        <v>1370</v>
      </c>
      <c r="B63" s="69">
        <v>25</v>
      </c>
      <c r="C63" s="70"/>
      <c r="D63" s="70" t="s">
        <v>250</v>
      </c>
      <c r="E63" s="69">
        <v>1989</v>
      </c>
      <c r="F63" s="70" t="s">
        <v>194</v>
      </c>
    </row>
    <row r="64" spans="1:6" x14ac:dyDescent="0.45">
      <c r="A64" s="69">
        <v>1374</v>
      </c>
      <c r="B64" s="69">
        <v>68</v>
      </c>
      <c r="C64" s="70"/>
      <c r="D64" s="70" t="s">
        <v>251</v>
      </c>
      <c r="E64" s="69">
        <v>1980</v>
      </c>
      <c r="F64" s="70" t="s">
        <v>194</v>
      </c>
    </row>
    <row r="65" spans="1:6" x14ac:dyDescent="0.45">
      <c r="A65" s="69">
        <v>1377</v>
      </c>
      <c r="B65" s="69">
        <v>63</v>
      </c>
      <c r="C65" s="70"/>
      <c r="D65" s="70" t="s">
        <v>252</v>
      </c>
      <c r="E65" s="69">
        <v>1989</v>
      </c>
      <c r="F65" s="70" t="s">
        <v>194</v>
      </c>
    </row>
    <row r="66" spans="1:6" x14ac:dyDescent="0.45">
      <c r="A66" s="69">
        <v>1379</v>
      </c>
      <c r="B66" s="69">
        <v>21</v>
      </c>
      <c r="C66" s="70"/>
      <c r="D66" s="70" t="s">
        <v>253</v>
      </c>
      <c r="E66" s="69">
        <v>1990</v>
      </c>
      <c r="F66" s="70" t="s">
        <v>199</v>
      </c>
    </row>
    <row r="67" spans="1:6" x14ac:dyDescent="0.45">
      <c r="A67" s="69">
        <v>1382</v>
      </c>
      <c r="B67" s="69">
        <v>65</v>
      </c>
      <c r="C67" s="70"/>
      <c r="D67" s="70" t="s">
        <v>254</v>
      </c>
      <c r="E67" s="69">
        <v>1986</v>
      </c>
      <c r="F67" s="70" t="s">
        <v>194</v>
      </c>
    </row>
    <row r="68" spans="1:6" x14ac:dyDescent="0.45">
      <c r="A68" s="69">
        <v>1386</v>
      </c>
      <c r="B68" s="69">
        <v>22</v>
      </c>
      <c r="C68" s="70"/>
      <c r="D68" s="70" t="s">
        <v>255</v>
      </c>
      <c r="E68" s="69">
        <v>1985</v>
      </c>
      <c r="F68" s="70" t="s">
        <v>194</v>
      </c>
    </row>
    <row r="69" spans="1:6" x14ac:dyDescent="0.45">
      <c r="A69" s="69">
        <v>1389</v>
      </c>
      <c r="B69" s="69">
        <v>11</v>
      </c>
      <c r="C69" s="70"/>
      <c r="D69" s="70" t="s">
        <v>256</v>
      </c>
      <c r="E69" s="69">
        <v>1984</v>
      </c>
      <c r="F69" s="70" t="s">
        <v>205</v>
      </c>
    </row>
    <row r="70" spans="1:6" x14ac:dyDescent="0.45">
      <c r="A70" s="69">
        <v>1393</v>
      </c>
      <c r="B70" s="69">
        <v>8</v>
      </c>
      <c r="C70" s="70"/>
      <c r="D70" s="70" t="s">
        <v>257</v>
      </c>
      <c r="E70" s="69">
        <v>1988</v>
      </c>
      <c r="F70" s="70" t="s">
        <v>199</v>
      </c>
    </row>
    <row r="71" spans="1:6" x14ac:dyDescent="0.45">
      <c r="A71" s="69">
        <v>1395</v>
      </c>
      <c r="B71" s="69">
        <v>24</v>
      </c>
      <c r="C71" s="70"/>
      <c r="D71" s="70" t="s">
        <v>258</v>
      </c>
      <c r="E71" s="69">
        <v>1980</v>
      </c>
      <c r="F71" s="70" t="s">
        <v>194</v>
      </c>
    </row>
    <row r="72" spans="1:6" x14ac:dyDescent="0.45">
      <c r="A72" s="69">
        <v>1397</v>
      </c>
      <c r="B72" s="69">
        <v>20</v>
      </c>
      <c r="C72" s="70"/>
      <c r="D72" s="70" t="s">
        <v>259</v>
      </c>
      <c r="E72" s="69">
        <v>1987</v>
      </c>
      <c r="F72" s="70" t="s">
        <v>194</v>
      </c>
    </row>
    <row r="73" spans="1:6" x14ac:dyDescent="0.45">
      <c r="A73" s="69">
        <v>1400</v>
      </c>
      <c r="B73" s="69">
        <v>20</v>
      </c>
      <c r="C73" s="70"/>
      <c r="D73" s="70" t="s">
        <v>260</v>
      </c>
      <c r="E73" s="69">
        <v>1985</v>
      </c>
      <c r="F73" s="70" t="s">
        <v>194</v>
      </c>
    </row>
    <row r="74" spans="1:6" x14ac:dyDescent="0.45">
      <c r="A74" s="69">
        <v>1403</v>
      </c>
      <c r="B74" s="69">
        <v>20</v>
      </c>
      <c r="C74" s="70"/>
      <c r="D74" s="70" t="s">
        <v>261</v>
      </c>
      <c r="E74" s="69">
        <v>1981</v>
      </c>
      <c r="F74" s="70" t="s">
        <v>205</v>
      </c>
    </row>
    <row r="75" spans="1:6" x14ac:dyDescent="0.45">
      <c r="A75" s="69">
        <v>1406</v>
      </c>
      <c r="B75" s="69">
        <v>20</v>
      </c>
      <c r="C75" s="70"/>
      <c r="D75" s="70" t="s">
        <v>262</v>
      </c>
      <c r="E75" s="69">
        <v>1984</v>
      </c>
      <c r="F75" s="70" t="s">
        <v>194</v>
      </c>
    </row>
    <row r="76" spans="1:6" x14ac:dyDescent="0.45">
      <c r="A76" s="69">
        <v>1409</v>
      </c>
      <c r="B76" s="69">
        <v>12</v>
      </c>
      <c r="C76" s="70"/>
      <c r="D76" s="70" t="s">
        <v>263</v>
      </c>
      <c r="E76" s="69">
        <v>1986</v>
      </c>
      <c r="F76" s="70" t="s">
        <v>194</v>
      </c>
    </row>
    <row r="77" spans="1:6" x14ac:dyDescent="0.45">
      <c r="A77" s="69">
        <v>1410</v>
      </c>
      <c r="B77" s="69">
        <v>70</v>
      </c>
      <c r="C77" s="70"/>
      <c r="D77" s="70" t="s">
        <v>264</v>
      </c>
      <c r="E77" s="69">
        <v>1983</v>
      </c>
      <c r="F77" s="70" t="s">
        <v>199</v>
      </c>
    </row>
    <row r="78" spans="1:6" x14ac:dyDescent="0.45">
      <c r="A78" s="69">
        <v>1412</v>
      </c>
      <c r="B78" s="69">
        <v>76</v>
      </c>
      <c r="C78" s="70"/>
      <c r="D78" s="70" t="s">
        <v>265</v>
      </c>
      <c r="E78" s="69">
        <v>1984</v>
      </c>
      <c r="F78" s="70" t="s">
        <v>194</v>
      </c>
    </row>
    <row r="79" spans="1:6" x14ac:dyDescent="0.45">
      <c r="A79" s="69">
        <v>1414</v>
      </c>
      <c r="B79" s="69">
        <v>29</v>
      </c>
      <c r="C79" s="70"/>
      <c r="D79" s="70" t="s">
        <v>266</v>
      </c>
      <c r="E79" s="69">
        <v>1983</v>
      </c>
      <c r="F79" s="70" t="s">
        <v>194</v>
      </c>
    </row>
    <row r="80" spans="1:6" x14ac:dyDescent="0.45">
      <c r="A80" s="69">
        <v>1418</v>
      </c>
      <c r="B80" s="69">
        <v>55</v>
      </c>
      <c r="C80" s="70"/>
      <c r="D80" s="70" t="s">
        <v>267</v>
      </c>
      <c r="E80" s="69">
        <v>1984</v>
      </c>
      <c r="F80" s="70" t="s">
        <v>194</v>
      </c>
    </row>
    <row r="81" spans="1:6" x14ac:dyDescent="0.45">
      <c r="A81" s="69">
        <v>1421</v>
      </c>
      <c r="B81" s="69">
        <v>26</v>
      </c>
      <c r="C81" s="70"/>
      <c r="D81" s="70" t="s">
        <v>268</v>
      </c>
      <c r="E81" s="69">
        <v>1972</v>
      </c>
      <c r="F81" s="70" t="s">
        <v>199</v>
      </c>
    </row>
    <row r="82" spans="1:6" x14ac:dyDescent="0.45">
      <c r="A82" s="69">
        <v>1423</v>
      </c>
      <c r="B82" s="69">
        <v>44</v>
      </c>
      <c r="C82" s="70"/>
      <c r="D82" s="70" t="s">
        <v>269</v>
      </c>
      <c r="E82" s="69">
        <v>1984</v>
      </c>
      <c r="F82" s="70" t="s">
        <v>194</v>
      </c>
    </row>
    <row r="83" spans="1:6" x14ac:dyDescent="0.45">
      <c r="A83" s="69">
        <v>1426</v>
      </c>
      <c r="B83" s="69">
        <v>28</v>
      </c>
      <c r="C83" s="70"/>
      <c r="D83" s="70" t="s">
        <v>270</v>
      </c>
      <c r="E83" s="69">
        <v>1982</v>
      </c>
      <c r="F83" s="70" t="s">
        <v>205</v>
      </c>
    </row>
    <row r="84" spans="1:6" x14ac:dyDescent="0.45">
      <c r="A84" s="69">
        <v>1429</v>
      </c>
      <c r="B84" s="69">
        <v>72</v>
      </c>
      <c r="C84" s="70"/>
      <c r="D84" s="70" t="s">
        <v>271</v>
      </c>
      <c r="E84" s="69">
        <v>1985</v>
      </c>
      <c r="F84" s="70" t="s">
        <v>194</v>
      </c>
    </row>
    <row r="85" spans="1:6" x14ac:dyDescent="0.45">
      <c r="A85" s="69">
        <v>1432</v>
      </c>
      <c r="B85" s="69">
        <v>72</v>
      </c>
      <c r="C85" s="70"/>
      <c r="D85" s="70" t="s">
        <v>272</v>
      </c>
      <c r="E85" s="69">
        <v>1983</v>
      </c>
      <c r="F85" s="70" t="s">
        <v>194</v>
      </c>
    </row>
    <row r="86" spans="1:6" x14ac:dyDescent="0.45">
      <c r="A86" s="69">
        <v>1435</v>
      </c>
      <c r="B86" s="69">
        <v>18</v>
      </c>
      <c r="C86" s="70"/>
      <c r="D86" s="70" t="s">
        <v>273</v>
      </c>
      <c r="E86" s="69">
        <v>1979</v>
      </c>
      <c r="F86" s="70" t="s">
        <v>199</v>
      </c>
    </row>
    <row r="87" spans="1:6" x14ac:dyDescent="0.45">
      <c r="A87" s="69">
        <v>1437</v>
      </c>
      <c r="B87" s="69">
        <v>30</v>
      </c>
      <c r="C87" s="70"/>
      <c r="D87" s="70" t="s">
        <v>274</v>
      </c>
      <c r="E87" s="69">
        <v>1973</v>
      </c>
      <c r="F87" s="70" t="s">
        <v>194</v>
      </c>
    </row>
    <row r="88" spans="1:6" x14ac:dyDescent="0.45">
      <c r="A88" s="69">
        <v>1439</v>
      </c>
      <c r="B88" s="69">
        <v>5</v>
      </c>
      <c r="C88" s="70"/>
      <c r="D88" s="70" t="s">
        <v>275</v>
      </c>
      <c r="E88" s="69">
        <v>1963</v>
      </c>
      <c r="F88" s="70" t="s">
        <v>194</v>
      </c>
    </row>
    <row r="89" spans="1:6" x14ac:dyDescent="0.45">
      <c r="A89" s="69">
        <v>1441</v>
      </c>
      <c r="B89" s="69">
        <v>5</v>
      </c>
      <c r="C89" s="70"/>
      <c r="D89" s="70" t="s">
        <v>276</v>
      </c>
      <c r="E89" s="69">
        <v>1969</v>
      </c>
      <c r="F89" s="70" t="s">
        <v>199</v>
      </c>
    </row>
    <row r="90" spans="1:6" x14ac:dyDescent="0.45">
      <c r="A90" s="69">
        <v>1443</v>
      </c>
      <c r="B90" s="69">
        <v>5</v>
      </c>
      <c r="C90" s="70"/>
      <c r="D90" s="70" t="s">
        <v>277</v>
      </c>
      <c r="E90" s="69">
        <v>1964</v>
      </c>
      <c r="F90" s="70" t="s">
        <v>194</v>
      </c>
    </row>
    <row r="91" spans="1:6" x14ac:dyDescent="0.45">
      <c r="A91" s="69">
        <v>1448</v>
      </c>
      <c r="B91" s="69">
        <v>56</v>
      </c>
      <c r="C91" s="70"/>
      <c r="D91" s="70" t="s">
        <v>278</v>
      </c>
      <c r="E91" s="69">
        <v>1965</v>
      </c>
      <c r="F91" s="70" t="s">
        <v>194</v>
      </c>
    </row>
    <row r="92" spans="1:6" x14ac:dyDescent="0.45">
      <c r="A92" s="69">
        <v>1451</v>
      </c>
      <c r="B92" s="69">
        <v>39</v>
      </c>
      <c r="C92" s="70"/>
      <c r="D92" s="70" t="s">
        <v>279</v>
      </c>
      <c r="E92" s="69">
        <v>1967</v>
      </c>
      <c r="F92" s="70" t="s">
        <v>194</v>
      </c>
    </row>
    <row r="93" spans="1:6" x14ac:dyDescent="0.45">
      <c r="A93" s="69">
        <v>1453</v>
      </c>
      <c r="B93" s="69">
        <v>16</v>
      </c>
      <c r="C93" s="70"/>
      <c r="D93" s="70" t="s">
        <v>279</v>
      </c>
      <c r="E93" s="69">
        <v>1975</v>
      </c>
      <c r="F93" s="70" t="s">
        <v>205</v>
      </c>
    </row>
    <row r="94" spans="1:6" x14ac:dyDescent="0.45">
      <c r="A94" s="69">
        <v>1455</v>
      </c>
      <c r="B94" s="69">
        <v>10</v>
      </c>
      <c r="C94" s="70"/>
      <c r="D94" s="70" t="s">
        <v>280</v>
      </c>
      <c r="E94" s="69">
        <v>1965</v>
      </c>
      <c r="F94" s="70" t="s">
        <v>194</v>
      </c>
    </row>
    <row r="95" spans="1:6" x14ac:dyDescent="0.45">
      <c r="A95" s="69">
        <v>1460</v>
      </c>
      <c r="B95" s="69">
        <v>45</v>
      </c>
      <c r="C95" s="70"/>
      <c r="D95" s="70" t="s">
        <v>281</v>
      </c>
      <c r="E95" s="69">
        <v>1989</v>
      </c>
      <c r="F95" s="70" t="s">
        <v>199</v>
      </c>
    </row>
    <row r="96" spans="1:6" x14ac:dyDescent="0.45">
      <c r="A96" s="69">
        <v>1462</v>
      </c>
      <c r="B96" s="69">
        <v>45</v>
      </c>
      <c r="C96" s="70"/>
      <c r="D96" s="70" t="s">
        <v>282</v>
      </c>
      <c r="E96" s="69">
        <v>1972</v>
      </c>
      <c r="F96" s="70" t="s">
        <v>194</v>
      </c>
    </row>
    <row r="97" spans="1:6" x14ac:dyDescent="0.45">
      <c r="A97" s="69">
        <v>1465</v>
      </c>
      <c r="B97" s="69">
        <v>37</v>
      </c>
      <c r="C97" s="70"/>
      <c r="D97" s="70" t="s">
        <v>283</v>
      </c>
      <c r="E97" s="69">
        <v>1976</v>
      </c>
      <c r="F97" s="70" t="s">
        <v>194</v>
      </c>
    </row>
    <row r="98" spans="1:6" x14ac:dyDescent="0.45">
      <c r="A98" s="69">
        <v>1467</v>
      </c>
      <c r="B98" s="69">
        <v>78</v>
      </c>
      <c r="C98" s="70"/>
      <c r="D98" s="70" t="s">
        <v>284</v>
      </c>
      <c r="E98" s="69">
        <v>1966</v>
      </c>
      <c r="F98" s="70" t="s">
        <v>194</v>
      </c>
    </row>
    <row r="99" spans="1:6" x14ac:dyDescent="0.45">
      <c r="A99" s="69">
        <v>1469</v>
      </c>
      <c r="B99" s="69">
        <v>33</v>
      </c>
      <c r="C99" s="70"/>
      <c r="D99" s="70" t="s">
        <v>285</v>
      </c>
      <c r="E99" s="69">
        <v>1973</v>
      </c>
      <c r="F99" s="70" t="s">
        <v>205</v>
      </c>
    </row>
    <row r="100" spans="1:6" x14ac:dyDescent="0.45">
      <c r="A100" s="69">
        <v>1472</v>
      </c>
      <c r="B100" s="69">
        <v>73</v>
      </c>
      <c r="C100" s="70"/>
      <c r="D100" s="70" t="s">
        <v>286</v>
      </c>
      <c r="E100" s="69">
        <v>1988</v>
      </c>
      <c r="F100" s="70" t="s">
        <v>199</v>
      </c>
    </row>
    <row r="101" spans="1:6" x14ac:dyDescent="0.45">
      <c r="A101" s="69">
        <v>1474</v>
      </c>
      <c r="B101" s="69">
        <v>13</v>
      </c>
      <c r="C101" s="70"/>
      <c r="D101" s="70" t="s">
        <v>287</v>
      </c>
      <c r="E101" s="69">
        <v>1979</v>
      </c>
      <c r="F101" s="70" t="s">
        <v>194</v>
      </c>
    </row>
    <row r="102" spans="1:6" x14ac:dyDescent="0.45">
      <c r="A102" s="69">
        <v>1477</v>
      </c>
      <c r="B102" s="69">
        <v>46</v>
      </c>
      <c r="C102" s="70"/>
      <c r="D102" s="70" t="s">
        <v>288</v>
      </c>
      <c r="E102" s="69">
        <v>1979</v>
      </c>
      <c r="F102" s="70" t="s">
        <v>199</v>
      </c>
    </row>
    <row r="103" spans="1:6" x14ac:dyDescent="0.45">
      <c r="A103" s="69">
        <v>1479</v>
      </c>
      <c r="B103" s="69">
        <v>9</v>
      </c>
      <c r="C103" s="70"/>
      <c r="D103" s="70" t="s">
        <v>289</v>
      </c>
      <c r="E103" s="69">
        <v>1988</v>
      </c>
      <c r="F103" s="70" t="s">
        <v>194</v>
      </c>
    </row>
    <row r="104" spans="1:6" x14ac:dyDescent="0.45">
      <c r="A104" s="69">
        <v>1483</v>
      </c>
      <c r="B104" s="69">
        <v>60</v>
      </c>
      <c r="C104" s="70"/>
      <c r="D104" s="70" t="s">
        <v>290</v>
      </c>
      <c r="E104" s="69">
        <v>1985</v>
      </c>
      <c r="F104" s="70" t="s">
        <v>194</v>
      </c>
    </row>
    <row r="105" spans="1:6" x14ac:dyDescent="0.45">
      <c r="A105" s="69">
        <v>1486</v>
      </c>
      <c r="B105" s="69">
        <v>53</v>
      </c>
      <c r="C105" s="70"/>
      <c r="D105" s="70" t="s">
        <v>291</v>
      </c>
      <c r="E105" s="69">
        <v>1985</v>
      </c>
      <c r="F105" s="70" t="s">
        <v>199</v>
      </c>
    </row>
    <row r="106" spans="1:6" x14ac:dyDescent="0.45">
      <c r="A106" s="69">
        <v>1489</v>
      </c>
      <c r="B106" s="69">
        <v>19</v>
      </c>
      <c r="C106" s="70"/>
      <c r="D106" s="70" t="s">
        <v>292</v>
      </c>
      <c r="E106" s="69">
        <v>1985</v>
      </c>
      <c r="F106" s="70" t="s">
        <v>205</v>
      </c>
    </row>
    <row r="107" spans="1:6" x14ac:dyDescent="0.45">
      <c r="A107" s="69">
        <v>1493</v>
      </c>
      <c r="B107" s="69">
        <v>28</v>
      </c>
      <c r="C107" s="70"/>
      <c r="D107" s="70" t="s">
        <v>293</v>
      </c>
      <c r="E107" s="69">
        <v>1986</v>
      </c>
      <c r="F107" s="70" t="s">
        <v>194</v>
      </c>
    </row>
    <row r="108" spans="1:6" x14ac:dyDescent="0.45">
      <c r="A108" s="69">
        <v>1495</v>
      </c>
      <c r="B108" s="69">
        <v>28</v>
      </c>
      <c r="C108" s="70"/>
      <c r="D108" s="70" t="s">
        <v>294</v>
      </c>
      <c r="E108" s="69">
        <v>1982</v>
      </c>
      <c r="F108" s="70" t="s">
        <v>194</v>
      </c>
    </row>
    <row r="109" spans="1:6" x14ac:dyDescent="0.45">
      <c r="A109" s="69">
        <v>1499</v>
      </c>
      <c r="B109" s="69">
        <v>71</v>
      </c>
      <c r="C109" s="70"/>
      <c r="D109" s="70" t="s">
        <v>295</v>
      </c>
      <c r="E109" s="69">
        <v>1988</v>
      </c>
      <c r="F109" s="70" t="s">
        <v>199</v>
      </c>
    </row>
    <row r="110" spans="1:6" x14ac:dyDescent="0.45">
      <c r="A110" s="69">
        <v>1502</v>
      </c>
      <c r="B110" s="69">
        <v>6</v>
      </c>
      <c r="C110" s="70"/>
      <c r="D110" s="70" t="s">
        <v>296</v>
      </c>
      <c r="E110" s="69">
        <v>1986</v>
      </c>
      <c r="F110" s="70" t="s">
        <v>194</v>
      </c>
    </row>
    <row r="111" spans="1:6" x14ac:dyDescent="0.45">
      <c r="A111" s="69">
        <v>1504</v>
      </c>
      <c r="B111" s="69">
        <v>48</v>
      </c>
      <c r="C111" s="70"/>
      <c r="D111" s="70" t="s">
        <v>297</v>
      </c>
      <c r="E111" s="69">
        <v>1987</v>
      </c>
      <c r="F111" s="70" t="s">
        <v>205</v>
      </c>
    </row>
    <row r="112" spans="1:6" x14ac:dyDescent="0.45">
      <c r="A112" s="69">
        <v>1512</v>
      </c>
      <c r="B112" s="69">
        <v>59</v>
      </c>
      <c r="C112" s="70"/>
      <c r="D112" s="70" t="s">
        <v>223</v>
      </c>
      <c r="E112" s="69">
        <v>1981</v>
      </c>
      <c r="F112" s="70" t="s">
        <v>194</v>
      </c>
    </row>
    <row r="113" spans="1:6" x14ac:dyDescent="0.45">
      <c r="A113" s="69">
        <v>1516</v>
      </c>
      <c r="B113" s="69">
        <v>75</v>
      </c>
      <c r="C113" s="70"/>
      <c r="D113" s="70" t="s">
        <v>243</v>
      </c>
      <c r="E113" s="69">
        <v>1983</v>
      </c>
      <c r="F113" s="70" t="s">
        <v>194</v>
      </c>
    </row>
    <row r="114" spans="1:6" x14ac:dyDescent="0.45">
      <c r="A114" s="69">
        <v>1517</v>
      </c>
      <c r="B114" s="69">
        <v>7</v>
      </c>
      <c r="C114" s="70"/>
      <c r="D114" s="70" t="s">
        <v>298</v>
      </c>
      <c r="E114" s="69">
        <v>1991</v>
      </c>
      <c r="F114" s="70" t="s">
        <v>199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</sheetPr>
  <dimension ref="A1:D83"/>
  <sheetViews>
    <sheetView zoomScaleNormal="98" zoomScaleSheetLayoutView="112" workbookViewId="0"/>
  </sheetViews>
  <sheetFormatPr baseColWidth="10" defaultColWidth="11.453125" defaultRowHeight="16" x14ac:dyDescent="0.45"/>
  <cols>
    <col min="1" max="1" width="7.54296875" style="66" bestFit="1" customWidth="1"/>
    <col min="2" max="2" width="20.54296875" style="19" customWidth="1"/>
    <col min="3" max="3" width="13" style="19" customWidth="1"/>
    <col min="4" max="4" width="14.26953125" style="66" customWidth="1"/>
    <col min="5" max="16384" width="11.453125" style="19"/>
  </cols>
  <sheetData>
    <row r="1" spans="1:4" x14ac:dyDescent="0.45">
      <c r="A1" s="63" t="s">
        <v>299</v>
      </c>
      <c r="B1" s="63" t="s">
        <v>189</v>
      </c>
      <c r="C1" s="63" t="s">
        <v>300</v>
      </c>
      <c r="D1" s="63" t="s">
        <v>301</v>
      </c>
    </row>
    <row r="2" spans="1:4" x14ac:dyDescent="0.45">
      <c r="A2" s="65">
        <v>1</v>
      </c>
      <c r="B2" s="64" t="s">
        <v>302</v>
      </c>
      <c r="C2" s="64" t="s">
        <v>303</v>
      </c>
      <c r="D2" s="65">
        <v>5</v>
      </c>
    </row>
    <row r="3" spans="1:4" x14ac:dyDescent="0.45">
      <c r="A3" s="65">
        <v>48</v>
      </c>
      <c r="B3" s="64" t="s">
        <v>304</v>
      </c>
      <c r="C3" s="64" t="s">
        <v>303</v>
      </c>
      <c r="D3" s="65">
        <v>5</v>
      </c>
    </row>
    <row r="4" spans="1:4" x14ac:dyDescent="0.45">
      <c r="A4" s="65">
        <v>57</v>
      </c>
      <c r="B4" s="64" t="s">
        <v>305</v>
      </c>
      <c r="C4" s="64" t="s">
        <v>303</v>
      </c>
      <c r="D4" s="65">
        <v>5</v>
      </c>
    </row>
    <row r="5" spans="1:4" x14ac:dyDescent="0.45">
      <c r="A5" s="65">
        <v>32</v>
      </c>
      <c r="B5" s="64" t="s">
        <v>306</v>
      </c>
      <c r="C5" s="64" t="s">
        <v>307</v>
      </c>
      <c r="D5" s="65">
        <v>5</v>
      </c>
    </row>
    <row r="6" spans="1:4" x14ac:dyDescent="0.45">
      <c r="A6" s="65">
        <v>41</v>
      </c>
      <c r="B6" s="64" t="s">
        <v>308</v>
      </c>
      <c r="C6" s="64" t="s">
        <v>307</v>
      </c>
      <c r="D6" s="65">
        <v>1</v>
      </c>
    </row>
    <row r="7" spans="1:4" x14ac:dyDescent="0.45">
      <c r="A7" s="65">
        <v>77</v>
      </c>
      <c r="B7" s="64" t="s">
        <v>309</v>
      </c>
      <c r="C7" s="64" t="s">
        <v>307</v>
      </c>
      <c r="D7" s="65">
        <v>4</v>
      </c>
    </row>
    <row r="8" spans="1:4" x14ac:dyDescent="0.45">
      <c r="A8" s="65">
        <v>2</v>
      </c>
      <c r="B8" s="64" t="s">
        <v>310</v>
      </c>
      <c r="C8" s="64" t="s">
        <v>311</v>
      </c>
      <c r="D8" s="65">
        <v>1</v>
      </c>
    </row>
    <row r="9" spans="1:4" x14ac:dyDescent="0.45">
      <c r="A9" s="65">
        <v>5</v>
      </c>
      <c r="B9" s="64" t="s">
        <v>312</v>
      </c>
      <c r="C9" s="64" t="s">
        <v>311</v>
      </c>
      <c r="D9" s="65">
        <v>4</v>
      </c>
    </row>
    <row r="10" spans="1:4" x14ac:dyDescent="0.45">
      <c r="A10" s="65">
        <v>8</v>
      </c>
      <c r="B10" s="64" t="s">
        <v>313</v>
      </c>
      <c r="C10" s="64" t="s">
        <v>311</v>
      </c>
      <c r="D10" s="65">
        <v>1</v>
      </c>
    </row>
    <row r="11" spans="1:4" x14ac:dyDescent="0.45">
      <c r="A11" s="65">
        <v>9</v>
      </c>
      <c r="B11" s="64" t="s">
        <v>314</v>
      </c>
      <c r="C11" s="64" t="s">
        <v>311</v>
      </c>
      <c r="D11" s="65">
        <v>1</v>
      </c>
    </row>
    <row r="12" spans="1:4" x14ac:dyDescent="0.45">
      <c r="A12" s="65">
        <v>14</v>
      </c>
      <c r="B12" s="64" t="s">
        <v>315</v>
      </c>
      <c r="C12" s="64" t="s">
        <v>311</v>
      </c>
      <c r="D12" s="65">
        <v>1</v>
      </c>
    </row>
    <row r="13" spans="1:4" x14ac:dyDescent="0.45">
      <c r="A13" s="65">
        <v>18</v>
      </c>
      <c r="B13" s="64" t="s">
        <v>316</v>
      </c>
      <c r="C13" s="64" t="s">
        <v>311</v>
      </c>
      <c r="D13" s="65">
        <v>4</v>
      </c>
    </row>
    <row r="14" spans="1:4" x14ac:dyDescent="0.45">
      <c r="A14" s="65">
        <v>19</v>
      </c>
      <c r="B14" s="64" t="s">
        <v>292</v>
      </c>
      <c r="C14" s="64" t="s">
        <v>311</v>
      </c>
      <c r="D14" s="65">
        <v>2</v>
      </c>
    </row>
    <row r="15" spans="1:4" x14ac:dyDescent="0.45">
      <c r="A15" s="65">
        <v>20</v>
      </c>
      <c r="B15" s="64" t="s">
        <v>317</v>
      </c>
      <c r="C15" s="64" t="s">
        <v>311</v>
      </c>
      <c r="D15" s="65">
        <v>5</v>
      </c>
    </row>
    <row r="16" spans="1:4" x14ac:dyDescent="0.45">
      <c r="A16" s="65">
        <v>24</v>
      </c>
      <c r="B16" s="64" t="s">
        <v>318</v>
      </c>
      <c r="C16" s="64" t="s">
        <v>311</v>
      </c>
      <c r="D16" s="65">
        <v>1</v>
      </c>
    </row>
    <row r="17" spans="1:4" x14ac:dyDescent="0.45">
      <c r="A17" s="65">
        <v>26</v>
      </c>
      <c r="B17" s="64" t="s">
        <v>319</v>
      </c>
      <c r="C17" s="64" t="s">
        <v>311</v>
      </c>
      <c r="D17" s="65">
        <v>5</v>
      </c>
    </row>
    <row r="18" spans="1:4" x14ac:dyDescent="0.45">
      <c r="A18" s="65">
        <v>28</v>
      </c>
      <c r="B18" s="64" t="s">
        <v>320</v>
      </c>
      <c r="C18" s="64" t="s">
        <v>311</v>
      </c>
      <c r="D18" s="65">
        <v>4</v>
      </c>
    </row>
    <row r="19" spans="1:4" x14ac:dyDescent="0.45">
      <c r="A19" s="65">
        <v>35</v>
      </c>
      <c r="B19" s="64" t="s">
        <v>321</v>
      </c>
      <c r="C19" s="64" t="s">
        <v>311</v>
      </c>
      <c r="D19" s="65">
        <v>4</v>
      </c>
    </row>
    <row r="20" spans="1:4" x14ac:dyDescent="0.45">
      <c r="A20" s="65">
        <v>42</v>
      </c>
      <c r="B20" s="64" t="s">
        <v>322</v>
      </c>
      <c r="C20" s="64" t="s">
        <v>311</v>
      </c>
      <c r="D20" s="65">
        <v>4</v>
      </c>
    </row>
    <row r="21" spans="1:4" x14ac:dyDescent="0.45">
      <c r="A21" s="65">
        <v>44</v>
      </c>
      <c r="B21" s="64" t="s">
        <v>323</v>
      </c>
      <c r="C21" s="64" t="s">
        <v>311</v>
      </c>
      <c r="D21" s="65">
        <v>4</v>
      </c>
    </row>
    <row r="22" spans="1:4" x14ac:dyDescent="0.45">
      <c r="A22" s="65">
        <v>46</v>
      </c>
      <c r="B22" s="64" t="s">
        <v>324</v>
      </c>
      <c r="C22" s="64" t="s">
        <v>311</v>
      </c>
      <c r="D22" s="65">
        <v>6</v>
      </c>
    </row>
    <row r="23" spans="1:4" x14ac:dyDescent="0.45">
      <c r="A23" s="65">
        <v>47</v>
      </c>
      <c r="B23" s="64" t="s">
        <v>325</v>
      </c>
      <c r="C23" s="64" t="s">
        <v>311</v>
      </c>
      <c r="D23" s="65">
        <v>4</v>
      </c>
    </row>
    <row r="24" spans="1:4" x14ac:dyDescent="0.45">
      <c r="A24" s="65">
        <v>52</v>
      </c>
      <c r="B24" s="64" t="s">
        <v>326</v>
      </c>
      <c r="C24" s="64" t="s">
        <v>311</v>
      </c>
      <c r="D24" s="65">
        <v>4</v>
      </c>
    </row>
    <row r="25" spans="1:4" x14ac:dyDescent="0.45">
      <c r="A25" s="65">
        <v>54</v>
      </c>
      <c r="B25" s="64" t="s">
        <v>327</v>
      </c>
      <c r="C25" s="64" t="s">
        <v>311</v>
      </c>
      <c r="D25" s="65">
        <v>4</v>
      </c>
    </row>
    <row r="26" spans="1:4" x14ac:dyDescent="0.45">
      <c r="A26" s="65">
        <v>56</v>
      </c>
      <c r="B26" s="64" t="s">
        <v>328</v>
      </c>
      <c r="C26" s="64" t="s">
        <v>311</v>
      </c>
      <c r="D26" s="65">
        <v>5</v>
      </c>
    </row>
    <row r="27" spans="1:4" x14ac:dyDescent="0.45">
      <c r="A27" s="65">
        <v>60</v>
      </c>
      <c r="B27" s="64" t="s">
        <v>329</v>
      </c>
      <c r="C27" s="64" t="s">
        <v>311</v>
      </c>
      <c r="D27" s="65">
        <v>5</v>
      </c>
    </row>
    <row r="28" spans="1:4" x14ac:dyDescent="0.45">
      <c r="A28" s="65">
        <v>61</v>
      </c>
      <c r="B28" s="64" t="s">
        <v>330</v>
      </c>
      <c r="C28" s="64" t="s">
        <v>311</v>
      </c>
      <c r="D28" s="65">
        <v>4</v>
      </c>
    </row>
    <row r="29" spans="1:4" x14ac:dyDescent="0.45">
      <c r="A29" s="65">
        <v>63</v>
      </c>
      <c r="B29" s="64" t="s">
        <v>331</v>
      </c>
      <c r="C29" s="64" t="s">
        <v>311</v>
      </c>
      <c r="D29" s="65">
        <v>4</v>
      </c>
    </row>
    <row r="30" spans="1:4" x14ac:dyDescent="0.45">
      <c r="A30" s="65">
        <v>67</v>
      </c>
      <c r="B30" s="64" t="s">
        <v>197</v>
      </c>
      <c r="C30" s="64" t="s">
        <v>311</v>
      </c>
      <c r="D30" s="65">
        <v>4</v>
      </c>
    </row>
    <row r="31" spans="1:4" x14ac:dyDescent="0.45">
      <c r="A31" s="65">
        <v>68</v>
      </c>
      <c r="B31" s="64" t="s">
        <v>332</v>
      </c>
      <c r="C31" s="64" t="s">
        <v>311</v>
      </c>
      <c r="D31" s="65">
        <v>5</v>
      </c>
    </row>
    <row r="32" spans="1:4" x14ac:dyDescent="0.45">
      <c r="A32" s="65">
        <v>72</v>
      </c>
      <c r="B32" s="64" t="s">
        <v>333</v>
      </c>
      <c r="C32" s="64" t="s">
        <v>311</v>
      </c>
      <c r="D32" s="65">
        <v>2</v>
      </c>
    </row>
    <row r="33" spans="1:4" x14ac:dyDescent="0.45">
      <c r="A33" s="65">
        <v>74</v>
      </c>
      <c r="B33" s="64" t="s">
        <v>334</v>
      </c>
      <c r="C33" s="64" t="s">
        <v>311</v>
      </c>
      <c r="D33" s="65">
        <v>2</v>
      </c>
    </row>
    <row r="34" spans="1:4" x14ac:dyDescent="0.45">
      <c r="A34" s="65">
        <v>76</v>
      </c>
      <c r="B34" s="64" t="s">
        <v>335</v>
      </c>
      <c r="C34" s="64" t="s">
        <v>311</v>
      </c>
      <c r="D34" s="65">
        <v>4</v>
      </c>
    </row>
    <row r="35" spans="1:4" x14ac:dyDescent="0.45">
      <c r="A35" s="65">
        <v>79</v>
      </c>
      <c r="B35" s="64" t="s">
        <v>336</v>
      </c>
      <c r="C35" s="64" t="s">
        <v>311</v>
      </c>
      <c r="D35" s="65">
        <v>5</v>
      </c>
    </row>
    <row r="36" spans="1:4" x14ac:dyDescent="0.45">
      <c r="A36" s="65">
        <v>80</v>
      </c>
      <c r="B36" s="64" t="s">
        <v>337</v>
      </c>
      <c r="C36" s="64" t="s">
        <v>311</v>
      </c>
      <c r="D36" s="65">
        <v>4</v>
      </c>
    </row>
    <row r="37" spans="1:4" x14ac:dyDescent="0.45">
      <c r="A37" s="65">
        <v>13</v>
      </c>
      <c r="B37" s="64" t="s">
        <v>338</v>
      </c>
      <c r="C37" s="64" t="s">
        <v>339</v>
      </c>
      <c r="D37" s="65">
        <v>6</v>
      </c>
    </row>
    <row r="38" spans="1:4" x14ac:dyDescent="0.45">
      <c r="A38" s="65">
        <v>71</v>
      </c>
      <c r="B38" s="64" t="s">
        <v>340</v>
      </c>
      <c r="C38" s="64" t="s">
        <v>339</v>
      </c>
      <c r="D38" s="65">
        <v>1</v>
      </c>
    </row>
    <row r="39" spans="1:4" x14ac:dyDescent="0.45">
      <c r="A39" s="65">
        <v>75</v>
      </c>
      <c r="B39" s="64" t="s">
        <v>341</v>
      </c>
      <c r="C39" s="64" t="s">
        <v>339</v>
      </c>
      <c r="D39" s="65">
        <v>4</v>
      </c>
    </row>
    <row r="40" spans="1:4" x14ac:dyDescent="0.45">
      <c r="A40" s="65">
        <v>11</v>
      </c>
      <c r="B40" s="64" t="s">
        <v>342</v>
      </c>
      <c r="C40" s="64" t="s">
        <v>343</v>
      </c>
      <c r="D40" s="65">
        <v>1</v>
      </c>
    </row>
    <row r="41" spans="1:4" x14ac:dyDescent="0.45">
      <c r="A41" s="65">
        <v>22</v>
      </c>
      <c r="B41" s="64" t="s">
        <v>344</v>
      </c>
      <c r="C41" s="64" t="s">
        <v>345</v>
      </c>
      <c r="D41" s="65">
        <v>4</v>
      </c>
    </row>
    <row r="42" spans="1:4" x14ac:dyDescent="0.45">
      <c r="A42" s="65">
        <v>49</v>
      </c>
      <c r="B42" s="64" t="s">
        <v>346</v>
      </c>
      <c r="C42" s="64" t="s">
        <v>345</v>
      </c>
      <c r="D42" s="65">
        <v>1</v>
      </c>
    </row>
    <row r="43" spans="1:4" x14ac:dyDescent="0.45">
      <c r="A43" s="65">
        <v>3</v>
      </c>
      <c r="B43" s="64" t="s">
        <v>347</v>
      </c>
      <c r="C43" s="64" t="s">
        <v>348</v>
      </c>
      <c r="D43" s="65">
        <v>4</v>
      </c>
    </row>
    <row r="44" spans="1:4" x14ac:dyDescent="0.45">
      <c r="A44" s="65">
        <v>7</v>
      </c>
      <c r="B44" s="64" t="s">
        <v>349</v>
      </c>
      <c r="C44" s="64" t="s">
        <v>348</v>
      </c>
      <c r="D44" s="65">
        <v>15</v>
      </c>
    </row>
    <row r="45" spans="1:4" x14ac:dyDescent="0.45">
      <c r="A45" s="65">
        <v>34</v>
      </c>
      <c r="B45" s="64" t="s">
        <v>350</v>
      </c>
      <c r="C45" s="64" t="s">
        <v>348</v>
      </c>
      <c r="D45" s="65">
        <v>4</v>
      </c>
    </row>
    <row r="46" spans="1:4" x14ac:dyDescent="0.45">
      <c r="A46" s="65">
        <v>66</v>
      </c>
      <c r="B46" s="64" t="s">
        <v>351</v>
      </c>
      <c r="C46" s="64" t="s">
        <v>348</v>
      </c>
      <c r="D46" s="65">
        <v>4</v>
      </c>
    </row>
    <row r="47" spans="1:4" x14ac:dyDescent="0.45">
      <c r="A47" s="65">
        <v>81</v>
      </c>
      <c r="B47" s="64" t="s">
        <v>352</v>
      </c>
      <c r="C47" s="64" t="s">
        <v>348</v>
      </c>
      <c r="D47" s="65">
        <v>2</v>
      </c>
    </row>
    <row r="48" spans="1:4" x14ac:dyDescent="0.45">
      <c r="A48" s="65">
        <v>4</v>
      </c>
      <c r="B48" s="64" t="s">
        <v>353</v>
      </c>
      <c r="C48" s="64" t="s">
        <v>354</v>
      </c>
      <c r="D48" s="65">
        <v>4</v>
      </c>
    </row>
    <row r="49" spans="1:4" x14ac:dyDescent="0.45">
      <c r="A49" s="65">
        <v>6</v>
      </c>
      <c r="B49" s="64" t="s">
        <v>355</v>
      </c>
      <c r="C49" s="64" t="s">
        <v>354</v>
      </c>
      <c r="D49" s="65">
        <v>1</v>
      </c>
    </row>
    <row r="50" spans="1:4" x14ac:dyDescent="0.45">
      <c r="A50" s="65">
        <v>10</v>
      </c>
      <c r="B50" s="64" t="s">
        <v>356</v>
      </c>
      <c r="C50" s="64" t="s">
        <v>354</v>
      </c>
      <c r="D50" s="65">
        <v>1</v>
      </c>
    </row>
    <row r="51" spans="1:4" x14ac:dyDescent="0.45">
      <c r="A51" s="65">
        <v>12</v>
      </c>
      <c r="B51" s="64" t="s">
        <v>357</v>
      </c>
      <c r="C51" s="64" t="s">
        <v>354</v>
      </c>
      <c r="D51" s="65">
        <v>5</v>
      </c>
    </row>
    <row r="52" spans="1:4" x14ac:dyDescent="0.45">
      <c r="A52" s="65">
        <v>15</v>
      </c>
      <c r="B52" s="64" t="s">
        <v>358</v>
      </c>
      <c r="C52" s="64" t="s">
        <v>354</v>
      </c>
      <c r="D52" s="65">
        <v>5</v>
      </c>
    </row>
    <row r="53" spans="1:4" x14ac:dyDescent="0.45">
      <c r="A53" s="65">
        <v>16</v>
      </c>
      <c r="B53" s="64" t="s">
        <v>359</v>
      </c>
      <c r="C53" s="64" t="s">
        <v>354</v>
      </c>
      <c r="D53" s="65">
        <v>1</v>
      </c>
    </row>
    <row r="54" spans="1:4" x14ac:dyDescent="0.45">
      <c r="A54" s="65">
        <v>17</v>
      </c>
      <c r="B54" s="64" t="s">
        <v>248</v>
      </c>
      <c r="C54" s="64" t="s">
        <v>354</v>
      </c>
      <c r="D54" s="65">
        <v>4</v>
      </c>
    </row>
    <row r="55" spans="1:4" x14ac:dyDescent="0.45">
      <c r="A55" s="65">
        <v>21</v>
      </c>
      <c r="B55" s="64" t="s">
        <v>360</v>
      </c>
      <c r="C55" s="64" t="s">
        <v>354</v>
      </c>
      <c r="D55" s="65">
        <v>4</v>
      </c>
    </row>
    <row r="56" spans="1:4" x14ac:dyDescent="0.45">
      <c r="A56" s="65">
        <v>23</v>
      </c>
      <c r="B56" s="64" t="s">
        <v>361</v>
      </c>
      <c r="C56" s="64" t="s">
        <v>354</v>
      </c>
      <c r="D56" s="65">
        <v>9</v>
      </c>
    </row>
    <row r="57" spans="1:4" x14ac:dyDescent="0.45">
      <c r="A57" s="65">
        <v>25</v>
      </c>
      <c r="B57" s="64" t="s">
        <v>362</v>
      </c>
      <c r="C57" s="64" t="s">
        <v>354</v>
      </c>
      <c r="D57" s="65">
        <v>3</v>
      </c>
    </row>
    <row r="58" spans="1:4" x14ac:dyDescent="0.45">
      <c r="A58" s="65">
        <v>27</v>
      </c>
      <c r="B58" s="64" t="s">
        <v>363</v>
      </c>
      <c r="C58" s="64" t="s">
        <v>354</v>
      </c>
      <c r="D58" s="65">
        <v>5</v>
      </c>
    </row>
    <row r="59" spans="1:4" x14ac:dyDescent="0.45">
      <c r="A59" s="65">
        <v>29</v>
      </c>
      <c r="B59" s="64" t="s">
        <v>364</v>
      </c>
      <c r="C59" s="64" t="s">
        <v>354</v>
      </c>
      <c r="D59" s="65">
        <v>1</v>
      </c>
    </row>
    <row r="60" spans="1:4" x14ac:dyDescent="0.45">
      <c r="A60" s="65">
        <v>30</v>
      </c>
      <c r="B60" s="64" t="s">
        <v>365</v>
      </c>
      <c r="C60" s="64" t="s">
        <v>354</v>
      </c>
      <c r="D60" s="65">
        <v>4</v>
      </c>
    </row>
    <row r="61" spans="1:4" x14ac:dyDescent="0.45">
      <c r="A61" s="65">
        <v>31</v>
      </c>
      <c r="B61" s="64" t="s">
        <v>366</v>
      </c>
      <c r="C61" s="64" t="s">
        <v>354</v>
      </c>
      <c r="D61" s="65">
        <v>1</v>
      </c>
    </row>
    <row r="62" spans="1:4" x14ac:dyDescent="0.45">
      <c r="A62" s="65">
        <v>33</v>
      </c>
      <c r="B62" s="64" t="s">
        <v>367</v>
      </c>
      <c r="C62" s="64" t="s">
        <v>354</v>
      </c>
      <c r="D62" s="65">
        <v>4</v>
      </c>
    </row>
    <row r="63" spans="1:4" x14ac:dyDescent="0.45">
      <c r="A63" s="65">
        <v>36</v>
      </c>
      <c r="B63" s="64" t="s">
        <v>368</v>
      </c>
      <c r="C63" s="64" t="s">
        <v>354</v>
      </c>
      <c r="D63" s="65">
        <v>6</v>
      </c>
    </row>
    <row r="64" spans="1:4" x14ac:dyDescent="0.45">
      <c r="A64" s="65">
        <v>37</v>
      </c>
      <c r="B64" s="64" t="s">
        <v>369</v>
      </c>
      <c r="C64" s="64" t="s">
        <v>354</v>
      </c>
      <c r="D64" s="65">
        <v>1</v>
      </c>
    </row>
    <row r="65" spans="1:4" x14ac:dyDescent="0.45">
      <c r="A65" s="65">
        <v>38</v>
      </c>
      <c r="B65" s="64" t="s">
        <v>370</v>
      </c>
      <c r="C65" s="64" t="s">
        <v>354</v>
      </c>
      <c r="D65" s="65">
        <v>1</v>
      </c>
    </row>
    <row r="66" spans="1:4" x14ac:dyDescent="0.45">
      <c r="A66" s="65">
        <v>39</v>
      </c>
      <c r="B66" s="64" t="s">
        <v>371</v>
      </c>
      <c r="C66" s="64" t="s">
        <v>354</v>
      </c>
      <c r="D66" s="65">
        <v>1</v>
      </c>
    </row>
    <row r="67" spans="1:4" x14ac:dyDescent="0.45">
      <c r="A67" s="65">
        <v>40</v>
      </c>
      <c r="B67" s="64" t="s">
        <v>372</v>
      </c>
      <c r="C67" s="64" t="s">
        <v>354</v>
      </c>
      <c r="D67" s="65">
        <v>1</v>
      </c>
    </row>
    <row r="68" spans="1:4" x14ac:dyDescent="0.45">
      <c r="A68" s="65">
        <v>43</v>
      </c>
      <c r="B68" s="64" t="s">
        <v>214</v>
      </c>
      <c r="C68" s="64" t="s">
        <v>354</v>
      </c>
      <c r="D68" s="65">
        <v>1</v>
      </c>
    </row>
    <row r="69" spans="1:4" x14ac:dyDescent="0.45">
      <c r="A69" s="65">
        <v>45</v>
      </c>
      <c r="B69" s="64" t="s">
        <v>373</v>
      </c>
      <c r="C69" s="64" t="s">
        <v>354</v>
      </c>
      <c r="D69" s="65">
        <v>1</v>
      </c>
    </row>
    <row r="70" spans="1:4" x14ac:dyDescent="0.45">
      <c r="A70" s="65">
        <v>50</v>
      </c>
      <c r="B70" s="64" t="s">
        <v>374</v>
      </c>
      <c r="C70" s="64" t="s">
        <v>354</v>
      </c>
      <c r="D70" s="65">
        <v>1</v>
      </c>
    </row>
    <row r="71" spans="1:4" x14ac:dyDescent="0.45">
      <c r="A71" s="65">
        <v>51</v>
      </c>
      <c r="B71" s="64" t="s">
        <v>375</v>
      </c>
      <c r="C71" s="64" t="s">
        <v>354</v>
      </c>
      <c r="D71" s="65">
        <v>1</v>
      </c>
    </row>
    <row r="72" spans="1:4" x14ac:dyDescent="0.45">
      <c r="A72" s="65">
        <v>53</v>
      </c>
      <c r="B72" s="64" t="s">
        <v>376</v>
      </c>
      <c r="C72" s="64" t="s">
        <v>354</v>
      </c>
      <c r="D72" s="65">
        <v>1</v>
      </c>
    </row>
    <row r="73" spans="1:4" x14ac:dyDescent="0.45">
      <c r="A73" s="65">
        <v>55</v>
      </c>
      <c r="B73" s="64" t="s">
        <v>377</v>
      </c>
      <c r="C73" s="64" t="s">
        <v>354</v>
      </c>
      <c r="D73" s="65">
        <v>1</v>
      </c>
    </row>
    <row r="74" spans="1:4" x14ac:dyDescent="0.45">
      <c r="A74" s="65">
        <v>58</v>
      </c>
      <c r="B74" s="64" t="s">
        <v>378</v>
      </c>
      <c r="C74" s="64" t="s">
        <v>354</v>
      </c>
      <c r="D74" s="65">
        <v>3</v>
      </c>
    </row>
    <row r="75" spans="1:4" x14ac:dyDescent="0.45">
      <c r="A75" s="65">
        <v>59</v>
      </c>
      <c r="B75" s="64" t="s">
        <v>379</v>
      </c>
      <c r="C75" s="64" t="s">
        <v>354</v>
      </c>
      <c r="D75" s="65">
        <v>2</v>
      </c>
    </row>
    <row r="76" spans="1:4" x14ac:dyDescent="0.45">
      <c r="A76" s="65">
        <v>62</v>
      </c>
      <c r="B76" s="64" t="s">
        <v>380</v>
      </c>
      <c r="C76" s="64" t="s">
        <v>354</v>
      </c>
      <c r="D76" s="65">
        <v>1</v>
      </c>
    </row>
    <row r="77" spans="1:4" x14ac:dyDescent="0.45">
      <c r="A77" s="65">
        <v>64</v>
      </c>
      <c r="B77" s="64" t="s">
        <v>381</v>
      </c>
      <c r="C77" s="64" t="s">
        <v>354</v>
      </c>
      <c r="D77" s="65">
        <v>4</v>
      </c>
    </row>
    <row r="78" spans="1:4" x14ac:dyDescent="0.45">
      <c r="A78" s="65">
        <v>65</v>
      </c>
      <c r="B78" s="64" t="s">
        <v>382</v>
      </c>
      <c r="C78" s="64" t="s">
        <v>354</v>
      </c>
      <c r="D78" s="65">
        <v>5</v>
      </c>
    </row>
    <row r="79" spans="1:4" x14ac:dyDescent="0.45">
      <c r="A79" s="65">
        <v>69</v>
      </c>
      <c r="B79" s="64" t="s">
        <v>383</v>
      </c>
      <c r="C79" s="64" t="s">
        <v>354</v>
      </c>
      <c r="D79" s="65">
        <v>1</v>
      </c>
    </row>
    <row r="80" spans="1:4" x14ac:dyDescent="0.45">
      <c r="A80" s="65">
        <v>70</v>
      </c>
      <c r="B80" s="64" t="s">
        <v>384</v>
      </c>
      <c r="C80" s="64" t="s">
        <v>354</v>
      </c>
      <c r="D80" s="65">
        <v>4</v>
      </c>
    </row>
    <row r="81" spans="1:4" x14ac:dyDescent="0.45">
      <c r="A81" s="65">
        <v>73</v>
      </c>
      <c r="B81" s="64" t="s">
        <v>385</v>
      </c>
      <c r="C81" s="64" t="s">
        <v>354</v>
      </c>
      <c r="D81" s="65">
        <v>1</v>
      </c>
    </row>
    <row r="82" spans="1:4" x14ac:dyDescent="0.45">
      <c r="A82" s="65">
        <v>78</v>
      </c>
      <c r="B82" s="64" t="s">
        <v>386</v>
      </c>
      <c r="C82" s="64" t="s">
        <v>354</v>
      </c>
      <c r="D82" s="65">
        <v>4</v>
      </c>
    </row>
    <row r="83" spans="1:4" x14ac:dyDescent="0.45">
      <c r="A83" s="65">
        <v>82</v>
      </c>
      <c r="B83" s="64" t="s">
        <v>387</v>
      </c>
      <c r="C83" s="64" t="s">
        <v>354</v>
      </c>
      <c r="D83" s="65"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2:J25"/>
  <sheetViews>
    <sheetView workbookViewId="0"/>
  </sheetViews>
  <sheetFormatPr baseColWidth="10" defaultColWidth="11.453125" defaultRowHeight="17.5" x14ac:dyDescent="0.45"/>
  <cols>
    <col min="1" max="2" width="14.81640625" style="2" customWidth="1"/>
    <col min="3" max="3" width="12.7265625" style="2" bestFit="1" customWidth="1"/>
    <col min="4" max="4" width="13.26953125" style="2" customWidth="1"/>
    <col min="5" max="5" width="9.26953125" style="2" customWidth="1"/>
    <col min="6" max="6" width="9.7265625" style="2" customWidth="1"/>
    <col min="7" max="7" width="16.453125" style="2" customWidth="1"/>
    <col min="8" max="8" width="34.7265625" style="2" customWidth="1"/>
    <col min="9" max="16384" width="11.453125" style="2"/>
  </cols>
  <sheetData>
    <row r="2" spans="1:10" x14ac:dyDescent="0.45">
      <c r="J2" s="9" t="s">
        <v>151</v>
      </c>
    </row>
    <row r="8" spans="1:10" ht="25" x14ac:dyDescent="0.7">
      <c r="A8" s="5" t="s">
        <v>51</v>
      </c>
      <c r="B8" s="5"/>
      <c r="C8" s="10">
        <v>44493</v>
      </c>
      <c r="D8" s="11">
        <v>0.5625</v>
      </c>
    </row>
    <row r="9" spans="1:10" x14ac:dyDescent="0.45">
      <c r="A9" s="4"/>
      <c r="B9" s="4"/>
      <c r="C9" s="4"/>
      <c r="E9" s="4"/>
      <c r="F9" s="4"/>
    </row>
    <row r="10" spans="1:10" s="6" customFormat="1" ht="50.25" customHeight="1" x14ac:dyDescent="0.25">
      <c r="A10" s="32" t="s">
        <v>121</v>
      </c>
      <c r="B10" s="32" t="s">
        <v>128</v>
      </c>
      <c r="C10" s="33" t="s">
        <v>118</v>
      </c>
      <c r="D10" s="34" t="s">
        <v>145</v>
      </c>
      <c r="E10" s="34" t="s">
        <v>144</v>
      </c>
      <c r="F10" s="34" t="s">
        <v>143</v>
      </c>
      <c r="G10" s="34" t="s">
        <v>142</v>
      </c>
      <c r="H10" s="32" t="s">
        <v>148</v>
      </c>
    </row>
    <row r="11" spans="1:10" s="6" customFormat="1" ht="21.75" customHeight="1" x14ac:dyDescent="0.25">
      <c r="A11" s="62" t="s">
        <v>119</v>
      </c>
      <c r="B11" s="62" t="s">
        <v>125</v>
      </c>
      <c r="C11" s="60" t="s">
        <v>120</v>
      </c>
      <c r="D11" s="60">
        <v>1</v>
      </c>
      <c r="E11" s="30"/>
      <c r="F11" s="30"/>
      <c r="G11" s="30"/>
      <c r="H11" s="31"/>
    </row>
    <row r="12" spans="1:10" s="6" customFormat="1" ht="21.75" customHeight="1" x14ac:dyDescent="0.25">
      <c r="A12" s="58" t="s">
        <v>122</v>
      </c>
      <c r="B12" s="58" t="s">
        <v>125</v>
      </c>
      <c r="C12" s="61" t="s">
        <v>123</v>
      </c>
      <c r="D12" s="61">
        <v>3</v>
      </c>
      <c r="E12" s="30"/>
      <c r="F12" s="30"/>
      <c r="G12" s="30"/>
      <c r="H12" s="31"/>
    </row>
    <row r="13" spans="1:10" s="6" customFormat="1" ht="21.75" customHeight="1" x14ac:dyDescent="0.25">
      <c r="A13" s="58" t="s">
        <v>127</v>
      </c>
      <c r="B13" s="58" t="s">
        <v>126</v>
      </c>
      <c r="C13" s="61" t="s">
        <v>124</v>
      </c>
      <c r="D13" s="61">
        <v>5</v>
      </c>
      <c r="E13" s="30"/>
      <c r="F13" s="30"/>
      <c r="G13" s="30"/>
      <c r="H13" s="31"/>
    </row>
    <row r="16" spans="1:10" x14ac:dyDescent="0.45">
      <c r="F16" s="90" t="s">
        <v>150</v>
      </c>
      <c r="G16" s="89" t="s">
        <v>149</v>
      </c>
      <c r="H16" s="86"/>
    </row>
    <row r="17" spans="6:8" x14ac:dyDescent="0.45">
      <c r="F17" s="90"/>
      <c r="G17" s="89"/>
      <c r="H17" s="87"/>
    </row>
    <row r="18" spans="6:8" x14ac:dyDescent="0.45">
      <c r="F18" s="90"/>
      <c r="G18" s="89"/>
      <c r="H18" s="88"/>
    </row>
    <row r="19" spans="6:8" x14ac:dyDescent="0.45">
      <c r="F19" s="90"/>
      <c r="G19" s="36"/>
      <c r="H19" s="35"/>
    </row>
    <row r="20" spans="6:8" x14ac:dyDescent="0.45">
      <c r="F20" s="90"/>
      <c r="G20" s="89" t="s">
        <v>147</v>
      </c>
      <c r="H20" s="91"/>
    </row>
    <row r="21" spans="6:8" x14ac:dyDescent="0.45">
      <c r="F21" s="90"/>
      <c r="G21" s="89"/>
      <c r="H21" s="92"/>
    </row>
    <row r="22" spans="6:8" x14ac:dyDescent="0.45">
      <c r="F22" s="90"/>
      <c r="G22" s="89"/>
      <c r="H22" s="92"/>
    </row>
    <row r="23" spans="6:8" x14ac:dyDescent="0.45">
      <c r="F23" s="90"/>
      <c r="G23" s="89"/>
      <c r="H23" s="92"/>
    </row>
    <row r="24" spans="6:8" x14ac:dyDescent="0.45">
      <c r="F24" s="90"/>
      <c r="G24" s="89"/>
      <c r="H24" s="92"/>
    </row>
    <row r="25" spans="6:8" x14ac:dyDescent="0.45">
      <c r="F25" s="90"/>
      <c r="G25" s="89"/>
      <c r="H25" s="93"/>
    </row>
  </sheetData>
  <mergeCells count="5">
    <mergeCell ref="H16:H18"/>
    <mergeCell ref="G16:G18"/>
    <mergeCell ref="F16:F25"/>
    <mergeCell ref="G20:G25"/>
    <mergeCell ref="H20:H25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</sheetPr>
  <dimension ref="A8:H25"/>
  <sheetViews>
    <sheetView workbookViewId="0"/>
  </sheetViews>
  <sheetFormatPr baseColWidth="10" defaultColWidth="11.453125" defaultRowHeight="17.5" x14ac:dyDescent="0.45"/>
  <cols>
    <col min="1" max="2" width="14.81640625" style="2" customWidth="1"/>
    <col min="3" max="3" width="12.7265625" style="2" bestFit="1" customWidth="1"/>
    <col min="4" max="4" width="13.26953125" style="2" customWidth="1"/>
    <col min="5" max="5" width="9.26953125" style="2" customWidth="1"/>
    <col min="6" max="6" width="9.7265625" style="2" customWidth="1"/>
    <col min="7" max="7" width="16.453125" style="2" customWidth="1"/>
    <col min="8" max="8" width="34.7265625" style="2" customWidth="1"/>
    <col min="9" max="16384" width="11.453125" style="2"/>
  </cols>
  <sheetData>
    <row r="8" spans="1:8" ht="25" x14ac:dyDescent="0.7">
      <c r="A8" s="5" t="s">
        <v>51</v>
      </c>
      <c r="B8" s="5"/>
      <c r="C8" s="10">
        <v>44493</v>
      </c>
      <c r="D8" s="11">
        <v>0.5625</v>
      </c>
    </row>
    <row r="9" spans="1:8" x14ac:dyDescent="0.45">
      <c r="A9" s="4"/>
      <c r="B9" s="4"/>
      <c r="C9" s="4"/>
      <c r="E9" s="4"/>
      <c r="F9" s="4"/>
    </row>
    <row r="10" spans="1:8" s="6" customFormat="1" ht="50.25" customHeight="1" x14ac:dyDescent="0.25">
      <c r="A10" s="27" t="s">
        <v>121</v>
      </c>
      <c r="B10" s="27" t="s">
        <v>128</v>
      </c>
      <c r="C10" s="28" t="s">
        <v>118</v>
      </c>
      <c r="D10" s="29" t="s">
        <v>145</v>
      </c>
      <c r="E10" s="29" t="s">
        <v>144</v>
      </c>
      <c r="F10" s="29" t="s">
        <v>143</v>
      </c>
      <c r="G10" s="29" t="s">
        <v>142</v>
      </c>
      <c r="H10" s="27" t="s">
        <v>148</v>
      </c>
    </row>
    <row r="11" spans="1:8" s="6" customFormat="1" ht="21.75" customHeight="1" x14ac:dyDescent="0.25">
      <c r="A11" s="12" t="s">
        <v>119</v>
      </c>
      <c r="B11" s="12" t="s">
        <v>125</v>
      </c>
      <c r="C11" s="13" t="s">
        <v>120</v>
      </c>
      <c r="D11" s="13">
        <v>1</v>
      </c>
      <c r="E11" s="14" t="str">
        <f>VLOOKUP(D11,Windgeschwindigkeit!$A$3:$G$15,3)</f>
        <v>1–5</v>
      </c>
      <c r="F11" s="14" t="str">
        <f>VLOOKUP(D11,Windgeschwindigkeit!$A$3:$G$15,5)</f>
        <v>1−3</v>
      </c>
      <c r="G11" s="14">
        <f>VLOOKUP(D11,Windgeschwindigkeit!$A$3:$G$15,IF(B11="Tiefsee",6,7))</f>
        <v>0.05</v>
      </c>
      <c r="H11" s="15" t="str">
        <f>VLOOKUP(D11,'Beaufort-Skala'!A4:D16,2)</f>
        <v>Leiser Zug</v>
      </c>
    </row>
    <row r="12" spans="1:8" s="6" customFormat="1" ht="21.75" customHeight="1" x14ac:dyDescent="0.25">
      <c r="A12" s="16" t="s">
        <v>122</v>
      </c>
      <c r="B12" s="16" t="s">
        <v>125</v>
      </c>
      <c r="C12" s="13" t="s">
        <v>123</v>
      </c>
      <c r="D12" s="13">
        <v>3</v>
      </c>
      <c r="E12" s="14" t="str">
        <f>VLOOKUP(D12,Windgeschwindigkeit!$A$3:$G$15,3)</f>
        <v>12–19</v>
      </c>
      <c r="F12" s="14" t="str">
        <f>VLOOKUP(D12,Windgeschwindigkeit!$A$3:$G$15,5)</f>
        <v>7−10</v>
      </c>
      <c r="G12" s="14">
        <f>VLOOKUP(D12,Windgeschwindigkeit!$A$3:$G$15,IF(B12="Tiefsee",6,7))</f>
        <v>0.6</v>
      </c>
      <c r="H12" s="15" t="str">
        <f>VLOOKUP(D12,'Beaufort-Skala'!A5:D17,2)</f>
        <v>Schwache Brise</v>
      </c>
    </row>
    <row r="13" spans="1:8" s="6" customFormat="1" ht="21.75" customHeight="1" x14ac:dyDescent="0.25">
      <c r="A13" s="16" t="s">
        <v>127</v>
      </c>
      <c r="B13" s="16" t="s">
        <v>126</v>
      </c>
      <c r="C13" s="13" t="s">
        <v>124</v>
      </c>
      <c r="D13" s="13">
        <v>5</v>
      </c>
      <c r="E13" s="14" t="str">
        <f>VLOOKUP(D13,Windgeschwindigkeit!$A$3:$G$15,3)</f>
        <v>29–38</v>
      </c>
      <c r="F13" s="14" t="str">
        <f>VLOOKUP(D13,Windgeschwindigkeit!$A$3:$G$15,5)</f>
        <v>16−21</v>
      </c>
      <c r="G13" s="14" t="str">
        <f>VLOOKUP(D13,Windgeschwindigkeit!$A$3:$G$15,IF(B13="Tiefsee",6,7))</f>
        <v>1.2−2.0</v>
      </c>
      <c r="H13" s="15" t="str">
        <f>VLOOKUP(D13,'Beaufort-Skala'!A6:D18,2)</f>
        <v>Frische Brise</v>
      </c>
    </row>
    <row r="16" spans="1:8" x14ac:dyDescent="0.45">
      <c r="F16" s="98" t="s">
        <v>150</v>
      </c>
      <c r="G16" s="97" t="s">
        <v>149</v>
      </c>
      <c r="H16" s="94" t="str">
        <f>VLOOKUP(MAX(D11:D13),'Beaufort-Skala'!$A$4:$D$16,3)</f>
        <v xml:space="preserve">Grössere Zweige werden bewegt; Wind im Gesicht schon unangenehm. </v>
      </c>
    </row>
    <row r="17" spans="6:8" x14ac:dyDescent="0.45">
      <c r="F17" s="99"/>
      <c r="G17" s="97"/>
      <c r="H17" s="95"/>
    </row>
    <row r="18" spans="6:8" x14ac:dyDescent="0.45">
      <c r="F18" s="99"/>
      <c r="G18" s="97"/>
      <c r="H18" s="96"/>
    </row>
    <row r="19" spans="6:8" x14ac:dyDescent="0.45">
      <c r="F19" s="99"/>
      <c r="G19" s="17"/>
      <c r="H19" s="17"/>
    </row>
    <row r="20" spans="6:8" x14ac:dyDescent="0.45">
      <c r="F20" s="99"/>
      <c r="G20" s="100" t="s">
        <v>147</v>
      </c>
      <c r="H20" s="102" t="str">
        <f>VLOOKUP(MAX(D11:D13),'Beaufort-Skala'!$A$4:$D$16,4)</f>
        <v xml:space="preserve">Mässige Wellen, die eine ausgeprägtere lange Form annehmen. Überall weisse Schaumkämme. Ganz vereinzelt kann schon Gischt vorkommen. </v>
      </c>
    </row>
    <row r="21" spans="6:8" x14ac:dyDescent="0.45">
      <c r="F21" s="99"/>
      <c r="G21" s="101"/>
      <c r="H21" s="102"/>
    </row>
    <row r="22" spans="6:8" x14ac:dyDescent="0.45">
      <c r="F22" s="99"/>
      <c r="G22" s="101"/>
      <c r="H22" s="102"/>
    </row>
    <row r="23" spans="6:8" x14ac:dyDescent="0.45">
      <c r="F23" s="99"/>
      <c r="G23" s="101"/>
      <c r="H23" s="102"/>
    </row>
    <row r="24" spans="6:8" x14ac:dyDescent="0.45">
      <c r="F24" s="99"/>
      <c r="G24" s="101"/>
      <c r="H24" s="102"/>
    </row>
    <row r="25" spans="6:8" x14ac:dyDescent="0.45">
      <c r="F25" s="99"/>
      <c r="G25" s="101"/>
      <c r="H25" s="102"/>
    </row>
  </sheetData>
  <mergeCells count="5">
    <mergeCell ref="H16:H18"/>
    <mergeCell ref="G16:G18"/>
    <mergeCell ref="F16:F25"/>
    <mergeCell ref="G20:G25"/>
    <mergeCell ref="H20:H25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  <pageSetUpPr fitToPage="1"/>
  </sheetPr>
  <dimension ref="A1:D16"/>
  <sheetViews>
    <sheetView workbookViewId="0"/>
  </sheetViews>
  <sheetFormatPr baseColWidth="10" defaultColWidth="11.453125" defaultRowHeight="16.5" x14ac:dyDescent="0.45"/>
  <cols>
    <col min="1" max="1" width="12.1796875" style="77" customWidth="1"/>
    <col min="2" max="2" width="20.54296875" style="77" bestFit="1" customWidth="1"/>
    <col min="3" max="3" width="45" style="77" bestFit="1" customWidth="1"/>
    <col min="4" max="4" width="79.1796875" style="77" bestFit="1" customWidth="1"/>
    <col min="5" max="16384" width="11.453125" style="77"/>
  </cols>
  <sheetData>
    <row r="1" spans="1:4" x14ac:dyDescent="0.45">
      <c r="A1" s="78" t="s">
        <v>20</v>
      </c>
    </row>
    <row r="3" spans="1:4" x14ac:dyDescent="0.45">
      <c r="A3" s="85" t="s">
        <v>21</v>
      </c>
      <c r="B3" s="85" t="s">
        <v>22</v>
      </c>
      <c r="C3" s="85" t="s">
        <v>23</v>
      </c>
      <c r="D3" s="85" t="s">
        <v>24</v>
      </c>
    </row>
    <row r="4" spans="1:4" x14ac:dyDescent="0.45">
      <c r="A4" s="79">
        <v>0</v>
      </c>
      <c r="B4" s="80" t="s">
        <v>146</v>
      </c>
      <c r="C4" s="81" t="s">
        <v>25</v>
      </c>
      <c r="D4" s="81" t="s">
        <v>26</v>
      </c>
    </row>
    <row r="5" spans="1:4" ht="33" x14ac:dyDescent="0.45">
      <c r="A5" s="82">
        <v>1</v>
      </c>
      <c r="B5" s="83" t="s">
        <v>130</v>
      </c>
      <c r="C5" s="84" t="s">
        <v>27</v>
      </c>
      <c r="D5" s="84" t="s">
        <v>28</v>
      </c>
    </row>
    <row r="6" spans="1:4" ht="33" x14ac:dyDescent="0.45">
      <c r="A6" s="82">
        <v>2</v>
      </c>
      <c r="B6" s="83" t="s">
        <v>131</v>
      </c>
      <c r="C6" s="84" t="s">
        <v>29</v>
      </c>
      <c r="D6" s="84" t="s">
        <v>30</v>
      </c>
    </row>
    <row r="7" spans="1:4" ht="33" x14ac:dyDescent="0.45">
      <c r="A7" s="82">
        <v>3</v>
      </c>
      <c r="B7" s="83" t="s">
        <v>132</v>
      </c>
      <c r="C7" s="84" t="s">
        <v>31</v>
      </c>
      <c r="D7" s="84" t="s">
        <v>32</v>
      </c>
    </row>
    <row r="8" spans="1:4" ht="33" x14ac:dyDescent="0.45">
      <c r="A8" s="82">
        <v>4</v>
      </c>
      <c r="B8" s="83" t="s">
        <v>133</v>
      </c>
      <c r="C8" s="84" t="s">
        <v>33</v>
      </c>
      <c r="D8" s="84" t="s">
        <v>34</v>
      </c>
    </row>
    <row r="9" spans="1:4" ht="33" x14ac:dyDescent="0.45">
      <c r="A9" s="82">
        <v>5</v>
      </c>
      <c r="B9" s="83" t="s">
        <v>134</v>
      </c>
      <c r="C9" s="84" t="s">
        <v>35</v>
      </c>
      <c r="D9" s="84" t="s">
        <v>36</v>
      </c>
    </row>
    <row r="10" spans="1:4" ht="33" x14ac:dyDescent="0.45">
      <c r="A10" s="82">
        <v>6</v>
      </c>
      <c r="B10" s="83" t="s">
        <v>135</v>
      </c>
      <c r="C10" s="84" t="s">
        <v>37</v>
      </c>
      <c r="D10" s="84" t="s">
        <v>38</v>
      </c>
    </row>
    <row r="11" spans="1:4" ht="33" x14ac:dyDescent="0.45">
      <c r="A11" s="82">
        <v>7</v>
      </c>
      <c r="B11" s="83" t="s">
        <v>136</v>
      </c>
      <c r="C11" s="84" t="s">
        <v>39</v>
      </c>
      <c r="D11" s="84" t="s">
        <v>40</v>
      </c>
    </row>
    <row r="12" spans="1:4" ht="49.5" x14ac:dyDescent="0.45">
      <c r="A12" s="82">
        <v>8</v>
      </c>
      <c r="B12" s="83" t="s">
        <v>137</v>
      </c>
      <c r="C12" s="84" t="s">
        <v>41</v>
      </c>
      <c r="D12" s="84" t="s">
        <v>42</v>
      </c>
    </row>
    <row r="13" spans="1:4" ht="33" x14ac:dyDescent="0.45">
      <c r="A13" s="82">
        <v>9</v>
      </c>
      <c r="B13" s="83" t="s">
        <v>138</v>
      </c>
      <c r="C13" s="84" t="s">
        <v>43</v>
      </c>
      <c r="D13" s="84" t="s">
        <v>44</v>
      </c>
    </row>
    <row r="14" spans="1:4" ht="33" x14ac:dyDescent="0.45">
      <c r="A14" s="82">
        <v>10</v>
      </c>
      <c r="B14" s="83" t="s">
        <v>139</v>
      </c>
      <c r="C14" s="84" t="s">
        <v>45</v>
      </c>
      <c r="D14" s="84" t="s">
        <v>46</v>
      </c>
    </row>
    <row r="15" spans="1:4" ht="33" x14ac:dyDescent="0.45">
      <c r="A15" s="82">
        <v>11</v>
      </c>
      <c r="B15" s="83" t="s">
        <v>140</v>
      </c>
      <c r="C15" s="84" t="s">
        <v>47</v>
      </c>
      <c r="D15" s="84" t="s">
        <v>48</v>
      </c>
    </row>
    <row r="16" spans="1:4" ht="33" x14ac:dyDescent="0.45">
      <c r="A16" s="82">
        <v>12</v>
      </c>
      <c r="B16" s="83" t="s">
        <v>141</v>
      </c>
      <c r="C16" s="84" t="s">
        <v>49</v>
      </c>
      <c r="D16" s="84" t="s">
        <v>50</v>
      </c>
    </row>
  </sheetData>
  <phoneticPr fontId="1" type="noConversion"/>
  <pageMargins left="0.57999999999999996" right="0.28000000000000003" top="0.984251969" bottom="0.984251969" header="0.4921259845" footer="0.4921259845"/>
  <pageSetup paperSize="9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499984740745262"/>
  </sheetPr>
  <dimension ref="A1:G15"/>
  <sheetViews>
    <sheetView workbookViewId="0"/>
  </sheetViews>
  <sheetFormatPr baseColWidth="10" defaultColWidth="11.453125" defaultRowHeight="16.5" x14ac:dyDescent="0.45"/>
  <cols>
    <col min="1" max="1" width="12.54296875" style="77" bestFit="1" customWidth="1"/>
    <col min="2" max="5" width="11.453125" style="77" customWidth="1"/>
    <col min="6" max="6" width="13" style="77" bestFit="1" customWidth="1"/>
    <col min="7" max="7" width="21" style="77" bestFit="1" customWidth="1"/>
    <col min="8" max="16384" width="11.453125" style="77"/>
  </cols>
  <sheetData>
    <row r="1" spans="1:7" s="73" customFormat="1" x14ac:dyDescent="0.25">
      <c r="A1" s="72" t="s">
        <v>51</v>
      </c>
      <c r="B1" s="103" t="s">
        <v>52</v>
      </c>
      <c r="C1" s="103"/>
      <c r="D1" s="103"/>
      <c r="E1" s="103"/>
      <c r="F1" s="103" t="s">
        <v>53</v>
      </c>
      <c r="G1" s="103"/>
    </row>
    <row r="2" spans="1:7" s="73" customFormat="1" ht="49.5" x14ac:dyDescent="0.25">
      <c r="A2" s="72" t="s">
        <v>61</v>
      </c>
      <c r="B2" s="72" t="s">
        <v>54</v>
      </c>
      <c r="C2" s="72" t="s">
        <v>55</v>
      </c>
      <c r="D2" s="72" t="s">
        <v>56</v>
      </c>
      <c r="E2" s="72" t="s">
        <v>388</v>
      </c>
      <c r="F2" s="74" t="s">
        <v>117</v>
      </c>
      <c r="G2" s="74" t="s">
        <v>129</v>
      </c>
    </row>
    <row r="3" spans="1:7" s="73" customFormat="1" x14ac:dyDescent="0.25">
      <c r="A3" s="75">
        <v>0</v>
      </c>
      <c r="B3" s="75" t="s">
        <v>87</v>
      </c>
      <c r="C3" s="75">
        <v>1</v>
      </c>
      <c r="D3" s="75" t="s">
        <v>75</v>
      </c>
      <c r="E3" s="75">
        <v>1</v>
      </c>
      <c r="F3" s="75" t="s">
        <v>57</v>
      </c>
      <c r="G3" s="75" t="s">
        <v>57</v>
      </c>
    </row>
    <row r="4" spans="1:7" s="73" customFormat="1" x14ac:dyDescent="0.25">
      <c r="A4" s="76">
        <v>1</v>
      </c>
      <c r="B4" s="76" t="s">
        <v>88</v>
      </c>
      <c r="C4" s="76" t="s">
        <v>100</v>
      </c>
      <c r="D4" s="76" t="s">
        <v>74</v>
      </c>
      <c r="E4" s="76" t="s">
        <v>62</v>
      </c>
      <c r="F4" s="76" t="s">
        <v>86</v>
      </c>
      <c r="G4" s="76">
        <v>0.05</v>
      </c>
    </row>
    <row r="5" spans="1:7" s="73" customFormat="1" x14ac:dyDescent="0.25">
      <c r="A5" s="76">
        <v>2</v>
      </c>
      <c r="B5" s="76" t="s">
        <v>89</v>
      </c>
      <c r="C5" s="76" t="s">
        <v>101</v>
      </c>
      <c r="D5" s="76" t="s">
        <v>76</v>
      </c>
      <c r="E5" s="76" t="s">
        <v>63</v>
      </c>
      <c r="F5" s="76" t="s">
        <v>112</v>
      </c>
      <c r="G5" s="76">
        <v>0.6</v>
      </c>
    </row>
    <row r="6" spans="1:7" s="73" customFormat="1" x14ac:dyDescent="0.25">
      <c r="A6" s="76">
        <v>3</v>
      </c>
      <c r="B6" s="76" t="s">
        <v>90</v>
      </c>
      <c r="C6" s="76" t="s">
        <v>102</v>
      </c>
      <c r="D6" s="76" t="s">
        <v>77</v>
      </c>
      <c r="E6" s="76" t="s">
        <v>64</v>
      </c>
      <c r="F6" s="76" t="s">
        <v>112</v>
      </c>
      <c r="G6" s="76">
        <v>0.6</v>
      </c>
    </row>
    <row r="7" spans="1:7" s="73" customFormat="1" x14ac:dyDescent="0.25">
      <c r="A7" s="76">
        <v>4</v>
      </c>
      <c r="B7" s="76" t="s">
        <v>91</v>
      </c>
      <c r="C7" s="76" t="s">
        <v>103</v>
      </c>
      <c r="D7" s="76" t="s">
        <v>78</v>
      </c>
      <c r="E7" s="76" t="s">
        <v>65</v>
      </c>
      <c r="F7" s="76" t="s">
        <v>113</v>
      </c>
      <c r="G7" s="76">
        <v>1</v>
      </c>
    </row>
    <row r="8" spans="1:7" s="73" customFormat="1" x14ac:dyDescent="0.25">
      <c r="A8" s="76">
        <v>5</v>
      </c>
      <c r="B8" s="76" t="s">
        <v>92</v>
      </c>
      <c r="C8" s="76" t="s">
        <v>104</v>
      </c>
      <c r="D8" s="76" t="s">
        <v>79</v>
      </c>
      <c r="E8" s="76" t="s">
        <v>66</v>
      </c>
      <c r="F8" s="76" t="s">
        <v>114</v>
      </c>
      <c r="G8" s="76">
        <v>1.5</v>
      </c>
    </row>
    <row r="9" spans="1:7" s="73" customFormat="1" x14ac:dyDescent="0.25">
      <c r="A9" s="76">
        <v>6</v>
      </c>
      <c r="B9" s="76" t="s">
        <v>93</v>
      </c>
      <c r="C9" s="76" t="s">
        <v>105</v>
      </c>
      <c r="D9" s="76" t="s">
        <v>80</v>
      </c>
      <c r="E9" s="76" t="s">
        <v>67</v>
      </c>
      <c r="F9" s="76" t="s">
        <v>115</v>
      </c>
      <c r="G9" s="76">
        <v>2.2999999999999998</v>
      </c>
    </row>
    <row r="10" spans="1:7" s="73" customFormat="1" x14ac:dyDescent="0.25">
      <c r="A10" s="76">
        <v>7</v>
      </c>
      <c r="B10" s="76" t="s">
        <v>94</v>
      </c>
      <c r="C10" s="76" t="s">
        <v>106</v>
      </c>
      <c r="D10" s="76" t="s">
        <v>81</v>
      </c>
      <c r="E10" s="76" t="s">
        <v>68</v>
      </c>
      <c r="F10" s="76" t="s">
        <v>116</v>
      </c>
      <c r="G10" s="76">
        <v>3</v>
      </c>
    </row>
    <row r="11" spans="1:7" s="73" customFormat="1" x14ac:dyDescent="0.25">
      <c r="A11" s="76">
        <v>8</v>
      </c>
      <c r="B11" s="76" t="s">
        <v>95</v>
      </c>
      <c r="C11" s="76" t="s">
        <v>107</v>
      </c>
      <c r="D11" s="76" t="s">
        <v>82</v>
      </c>
      <c r="E11" s="76" t="s">
        <v>69</v>
      </c>
      <c r="F11" s="76" t="s">
        <v>58</v>
      </c>
      <c r="G11" s="76">
        <v>4</v>
      </c>
    </row>
    <row r="12" spans="1:7" s="73" customFormat="1" x14ac:dyDescent="0.25">
      <c r="A12" s="76">
        <v>9</v>
      </c>
      <c r="B12" s="76" t="s">
        <v>96</v>
      </c>
      <c r="C12" s="76" t="s">
        <v>108</v>
      </c>
      <c r="D12" s="76" t="s">
        <v>83</v>
      </c>
      <c r="E12" s="76" t="s">
        <v>70</v>
      </c>
      <c r="F12" s="76" t="s">
        <v>58</v>
      </c>
      <c r="G12" s="76">
        <v>4</v>
      </c>
    </row>
    <row r="13" spans="1:7" s="73" customFormat="1" x14ac:dyDescent="0.25">
      <c r="A13" s="76">
        <v>10</v>
      </c>
      <c r="B13" s="76" t="s">
        <v>97</v>
      </c>
      <c r="C13" s="76" t="s">
        <v>109</v>
      </c>
      <c r="D13" s="76" t="s">
        <v>84</v>
      </c>
      <c r="E13" s="76" t="s">
        <v>71</v>
      </c>
      <c r="F13" s="76" t="s">
        <v>59</v>
      </c>
      <c r="G13" s="76">
        <v>5.5</v>
      </c>
    </row>
    <row r="14" spans="1:7" s="73" customFormat="1" x14ac:dyDescent="0.25">
      <c r="A14" s="76">
        <v>11</v>
      </c>
      <c r="B14" s="76" t="s">
        <v>98</v>
      </c>
      <c r="C14" s="76" t="s">
        <v>110</v>
      </c>
      <c r="D14" s="76" t="s">
        <v>85</v>
      </c>
      <c r="E14" s="76" t="s">
        <v>72</v>
      </c>
      <c r="F14" s="76" t="s">
        <v>59</v>
      </c>
      <c r="G14" s="76" t="s">
        <v>57</v>
      </c>
    </row>
    <row r="15" spans="1:7" s="73" customFormat="1" x14ac:dyDescent="0.25">
      <c r="A15" s="76">
        <v>12</v>
      </c>
      <c r="B15" s="76" t="s">
        <v>99</v>
      </c>
      <c r="C15" s="76" t="s">
        <v>111</v>
      </c>
      <c r="D15" s="76" t="s">
        <v>60</v>
      </c>
      <c r="E15" s="76" t="s">
        <v>73</v>
      </c>
      <c r="F15" s="76" t="s">
        <v>59</v>
      </c>
      <c r="G15" s="76" t="s">
        <v>57</v>
      </c>
    </row>
  </sheetData>
  <mergeCells count="2">
    <mergeCell ref="B1:E1"/>
    <mergeCell ref="F1:G1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Pakete</vt:lpstr>
      <vt:lpstr>Kurskosten</vt:lpstr>
      <vt:lpstr>Tonträger</vt:lpstr>
      <vt:lpstr>Bands</vt:lpstr>
      <vt:lpstr>Windstärke</vt:lpstr>
      <vt:lpstr>Windstärke_Lösung</vt:lpstr>
      <vt:lpstr>Beaufort-Skala</vt:lpstr>
      <vt:lpstr>Windgeschwindigkeit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Logische Funktionen Verweis05</dc:title>
  <dc:creator>Jürg Lippuner</dc:creator>
  <cp:lastModifiedBy>Jürg Lippuner</cp:lastModifiedBy>
  <cp:lastPrinted>2013-11-23T14:54:47Z</cp:lastPrinted>
  <dcterms:created xsi:type="dcterms:W3CDTF">2006-11-08T09:50:55Z</dcterms:created>
  <dcterms:modified xsi:type="dcterms:W3CDTF">2023-03-15T07:23:41Z</dcterms:modified>
</cp:coreProperties>
</file>