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366F48B7-BEAD-4767-9FA5-13A6E48CE2B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Information" sheetId="11" r:id="rId1"/>
    <sheet name="Rechnung" sheetId="10" r:id="rId2"/>
    <sheet name="Rechnung_Lösung" sheetId="13" state="hidden" r:id="rId3"/>
    <sheet name="Artikel" sheetId="2" r:id="rId4"/>
    <sheet name="Kunden" sheetId="3" r:id="rId5"/>
  </sheets>
  <definedNames>
    <definedName name="_xlnm.Print_Area" localSheetId="1">Rechnung!$A$1:$F$33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3" l="1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D28" i="13"/>
  <c r="D27" i="13"/>
  <c r="D26" i="13"/>
  <c r="D25" i="13"/>
  <c r="D24" i="13"/>
  <c r="D23" i="13"/>
  <c r="D22" i="13"/>
  <c r="B22" i="13"/>
  <c r="B23" i="13"/>
  <c r="B24" i="13"/>
  <c r="B25" i="13"/>
  <c r="B26" i="13"/>
  <c r="B27" i="13"/>
  <c r="B28" i="13"/>
  <c r="E13" i="13"/>
  <c r="E12" i="13"/>
  <c r="E11" i="13"/>
  <c r="E10" i="13"/>
  <c r="B6" i="13"/>
  <c r="B6" i="10"/>
  <c r="F30" i="13" l="1"/>
  <c r="F31" i="13" l="1"/>
  <c r="F33" i="13" s="1"/>
</calcChain>
</file>

<file path=xl/sharedStrings.xml><?xml version="1.0" encoding="utf-8"?>
<sst xmlns="http://schemas.openxmlformats.org/spreadsheetml/2006/main" count="109" uniqueCount="75">
  <si>
    <t>Artikelstammdaten</t>
  </si>
  <si>
    <t>Artikelnr.</t>
  </si>
  <si>
    <t>Bezeichnung</t>
  </si>
  <si>
    <t>Einzelpreis</t>
  </si>
  <si>
    <t>Stück</t>
  </si>
  <si>
    <t>Kopierpapier</t>
  </si>
  <si>
    <t>Karton</t>
  </si>
  <si>
    <t xml:space="preserve">Endlospapier </t>
  </si>
  <si>
    <t>Netzwerkkabel</t>
  </si>
  <si>
    <t>Meter</t>
  </si>
  <si>
    <t>Kundenstammdaten</t>
  </si>
  <si>
    <t>Anrede</t>
  </si>
  <si>
    <t>Name</t>
  </si>
  <si>
    <t>Ort</t>
  </si>
  <si>
    <t>Leuchtle GmbH</t>
  </si>
  <si>
    <t>Lichtstr. 34</t>
  </si>
  <si>
    <t>Herr</t>
  </si>
  <si>
    <t>Herbert Naumann</t>
  </si>
  <si>
    <t>Computer Schmitt</t>
  </si>
  <si>
    <t>Druckerei Berger</t>
  </si>
  <si>
    <t>Kreuzweg 78</t>
  </si>
  <si>
    <t>Frau</t>
  </si>
  <si>
    <t>Bürobedarf Bissinger</t>
  </si>
  <si>
    <t>RECHNUNG</t>
  </si>
  <si>
    <t>ARTNR</t>
  </si>
  <si>
    <t>ARTBEZ</t>
  </si>
  <si>
    <t>MENGE</t>
  </si>
  <si>
    <t>EINHEIT</t>
  </si>
  <si>
    <t>EINZELPREIS</t>
  </si>
  <si>
    <t>GESAMT</t>
  </si>
  <si>
    <t>Zwischensumme:</t>
  </si>
  <si>
    <t>Endsumme Rechnungsbetrag:</t>
  </si>
  <si>
    <t>Einheit</t>
  </si>
  <si>
    <t>Bahnhofstrasse 34</t>
  </si>
  <si>
    <t>8880 Walenstadt</t>
  </si>
  <si>
    <t>Ausgangslage</t>
  </si>
  <si>
    <t>Aufgabe</t>
  </si>
  <si>
    <t>Die Stammdaten der Artikel und Kunden liegen in den gleichnamigen Tabellen</t>
  </si>
  <si>
    <t>zur Verfügung.</t>
  </si>
  <si>
    <t>Das Rechnungsformular ist bereits vorbereitet. Nur die Verknüpfung mit den Artikel-</t>
  </si>
  <si>
    <t>und den Kundendaten fehlt noch.</t>
  </si>
  <si>
    <t>Fügen Sie mit Hilfe von geeigneten Funktionen die Kunden- und Artikeldaten in das</t>
  </si>
  <si>
    <t>Rechnungsformular ein, und zwar so dass:</t>
  </si>
  <si>
    <t>- bei Eingabe der Artikelnummer die Bezeichnung, die Einheit und der Einzelpreis eingetragen wird</t>
  </si>
  <si>
    <t>- bei Eingabe einer Kundennummer die richtige Kundenadresse ins Adressfeld eingetragen wird</t>
  </si>
  <si>
    <t>Datum</t>
  </si>
  <si>
    <t>Nummer</t>
  </si>
  <si>
    <t>Kundennummer</t>
  </si>
  <si>
    <t>Strasse</t>
  </si>
  <si>
    <t>9470 Buchs</t>
  </si>
  <si>
    <t>Selva</t>
  </si>
  <si>
    <t>Staatsstrasse 23</t>
  </si>
  <si>
    <t>7230 Sargans</t>
  </si>
  <si>
    <t>9473 Gams</t>
  </si>
  <si>
    <t>Industriestrasse 18</t>
  </si>
  <si>
    <t>Dennerstrass 265</t>
  </si>
  <si>
    <t>Seeli PC Shop</t>
  </si>
  <si>
    <t>Seestrasse 75</t>
  </si>
  <si>
    <t>Beck Schmid</t>
  </si>
  <si>
    <t>Bahnhofstrasse 44</t>
  </si>
  <si>
    <t>Gerda Müller</t>
  </si>
  <si>
    <t/>
  </si>
  <si>
    <t>Laserjet Color</t>
  </si>
  <si>
    <t>Deskjet Color</t>
  </si>
  <si>
    <t>Muster</t>
  </si>
  <si>
    <t>kbw PC-Shop</t>
  </si>
  <si>
    <t>+ Mehrwertsteuer</t>
  </si>
  <si>
    <t>Kunden-Nr.</t>
  </si>
  <si>
    <t>Windows 8</t>
  </si>
  <si>
    <t>Window 8 Update</t>
  </si>
  <si>
    <t>Monitor, BenQ 23"</t>
  </si>
  <si>
    <t>MiniTower iCore 5</t>
  </si>
  <si>
    <t>BigTower iCore 7</t>
  </si>
  <si>
    <t>Druckerkabel, 5 m</t>
  </si>
  <si>
    <t>Verweis-Funktionen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</si>
</sst>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8"/>
      <name val="MS Sans Serif"/>
      <family val="2"/>
    </font>
    <font>
      <sz val="12"/>
      <name val="Ebrima"/>
      <family val="2"/>
      <scheme val="minor"/>
    </font>
    <font>
      <b/>
      <sz val="36"/>
      <name val="Ebrima"/>
      <family val="2"/>
      <scheme val="minor"/>
    </font>
    <font>
      <b/>
      <sz val="12"/>
      <name val="Ebrima"/>
      <family val="2"/>
      <scheme val="minor"/>
    </font>
    <font>
      <sz val="12"/>
      <color indexed="9"/>
      <name val="Ebrima"/>
      <family val="2"/>
      <scheme val="minor"/>
    </font>
    <font>
      <b/>
      <sz val="8"/>
      <color indexed="9"/>
      <name val="Ebrima"/>
      <family val="2"/>
      <scheme val="minor"/>
    </font>
    <font>
      <sz val="10"/>
      <color indexed="9"/>
      <name val="Ebrima"/>
      <family val="2"/>
      <scheme val="minor"/>
    </font>
    <font>
      <sz val="10"/>
      <name val="Ebrima"/>
      <family val="2"/>
      <scheme val="minor"/>
    </font>
    <font>
      <b/>
      <i/>
      <sz val="10"/>
      <name val="Ebrima"/>
      <family val="2"/>
      <scheme val="minor"/>
    </font>
    <font>
      <b/>
      <sz val="10"/>
      <name val="Ebrima"/>
      <family val="2"/>
      <scheme val="minor"/>
    </font>
    <font>
      <sz val="6"/>
      <name val="Ebrima"/>
      <family val="2"/>
      <scheme val="minor"/>
    </font>
    <font>
      <b/>
      <sz val="9"/>
      <name val="Ebrima"/>
      <family val="2"/>
      <scheme val="minor"/>
    </font>
    <font>
      <sz val="9"/>
      <name val="Ebrima"/>
      <family val="2"/>
      <scheme val="minor"/>
    </font>
    <font>
      <b/>
      <sz val="16"/>
      <color indexed="9"/>
      <name val="Ebrima"/>
      <family val="2"/>
      <scheme val="minor"/>
    </font>
    <font>
      <b/>
      <sz val="16"/>
      <name val="Ebrima"/>
      <family val="2"/>
      <scheme val="minor"/>
    </font>
    <font>
      <sz val="12"/>
      <color indexed="9"/>
      <name val="Ebrima"/>
      <scheme val="minor"/>
    </font>
    <font>
      <b/>
      <sz val="8"/>
      <color indexed="9"/>
      <name val="Ebrima"/>
      <scheme val="minor"/>
    </font>
    <font>
      <sz val="10"/>
      <color indexed="9"/>
      <name val="Ebrima"/>
      <scheme val="minor"/>
    </font>
    <font>
      <sz val="10"/>
      <name val="Ebrima"/>
      <scheme val="minor"/>
    </font>
    <font>
      <b/>
      <i/>
      <sz val="10"/>
      <name val="Ebrima"/>
      <scheme val="minor"/>
    </font>
    <font>
      <sz val="6"/>
      <name val="Ebrima"/>
      <scheme val="minor"/>
    </font>
    <font>
      <b/>
      <sz val="9"/>
      <name val="Ebrima"/>
      <scheme val="minor"/>
    </font>
    <font>
      <b/>
      <sz val="10"/>
      <name val="Ebrima"/>
      <scheme val="minor"/>
    </font>
    <font>
      <sz val="9"/>
      <name val="Ebrima"/>
      <scheme val="minor"/>
    </font>
    <font>
      <b/>
      <sz val="16"/>
      <color indexed="9"/>
      <name val="Ebrima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 applyFont="0" applyFill="0" applyBorder="0" applyAlignment="0" applyProtection="0"/>
  </cellStyleXfs>
  <cellXfs count="94">
    <xf numFmtId="0" fontId="0" fillId="0" borderId="0" xfId="0"/>
    <xf numFmtId="0" fontId="7" fillId="5" borderId="0" xfId="0" applyFont="1" applyFill="1" applyProtection="1"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0" fillId="3" borderId="17" xfId="0" applyFont="1" applyFill="1" applyBorder="1" applyProtection="1">
      <protection hidden="1"/>
    </xf>
    <xf numFmtId="0" fontId="10" fillId="3" borderId="10" xfId="0" applyFont="1" applyFill="1" applyBorder="1" applyProtection="1">
      <protection hidden="1"/>
    </xf>
    <xf numFmtId="0" fontId="10" fillId="3" borderId="11" xfId="0" applyFont="1" applyFill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3" borderId="12" xfId="0" applyFont="1" applyFill="1" applyBorder="1" applyProtection="1">
      <protection hidden="1"/>
    </xf>
    <xf numFmtId="0" fontId="10" fillId="3" borderId="0" xfId="0" applyFont="1" applyFill="1" applyProtection="1">
      <protection hidden="1"/>
    </xf>
    <xf numFmtId="0" fontId="10" fillId="3" borderId="13" xfId="0" applyFont="1" applyFill="1" applyBorder="1" applyProtection="1">
      <protection hidden="1"/>
    </xf>
    <xf numFmtId="0" fontId="10" fillId="3" borderId="12" xfId="0" applyFont="1" applyFill="1" applyBorder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Continuous"/>
      <protection hidden="1"/>
    </xf>
    <xf numFmtId="0" fontId="14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left"/>
      <protection locked="0" hidden="1"/>
    </xf>
    <xf numFmtId="0" fontId="12" fillId="3" borderId="0" xfId="0" applyFont="1" applyFill="1" applyAlignment="1" applyProtection="1">
      <alignment horizontal="center"/>
      <protection locked="0"/>
    </xf>
    <xf numFmtId="0" fontId="10" fillId="2" borderId="7" xfId="0" applyFont="1" applyFill="1" applyBorder="1" applyProtection="1">
      <protection hidden="1"/>
    </xf>
    <xf numFmtId="0" fontId="10" fillId="2" borderId="4" xfId="0" applyFont="1" applyFill="1" applyBorder="1" applyProtection="1">
      <protection hidden="1"/>
    </xf>
    <xf numFmtId="0" fontId="12" fillId="0" borderId="0" xfId="0" applyFont="1" applyAlignment="1" applyProtection="1">
      <alignment horizontal="center"/>
      <protection locked="0"/>
    </xf>
    <xf numFmtId="0" fontId="10" fillId="2" borderId="0" xfId="0" applyFont="1" applyFill="1" applyProtection="1">
      <protection hidden="1"/>
    </xf>
    <xf numFmtId="0" fontId="10" fillId="2" borderId="0" xfId="0" applyFont="1" applyFill="1"/>
    <xf numFmtId="0" fontId="10" fillId="2" borderId="8" xfId="0" applyFont="1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16" fillId="5" borderId="0" xfId="0" applyFont="1" applyFill="1" applyAlignment="1" applyProtection="1">
      <alignment horizontal="centerContinuous"/>
      <protection hidden="1"/>
    </xf>
    <xf numFmtId="0" fontId="9" fillId="5" borderId="0" xfId="0" applyFont="1" applyFill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hidden="1"/>
    </xf>
    <xf numFmtId="4" fontId="10" fillId="0" borderId="2" xfId="0" applyNumberFormat="1" applyFont="1" applyBorder="1"/>
    <xf numFmtId="0" fontId="10" fillId="3" borderId="14" xfId="0" applyFont="1" applyFill="1" applyBorder="1" applyProtection="1">
      <protection hidden="1"/>
    </xf>
    <xf numFmtId="0" fontId="10" fillId="3" borderId="15" xfId="0" applyFont="1" applyFill="1" applyBorder="1" applyProtection="1">
      <protection hidden="1"/>
    </xf>
    <xf numFmtId="0" fontId="10" fillId="3" borderId="16" xfId="0" applyFont="1" applyFill="1" applyBorder="1" applyProtection="1">
      <protection hidden="1"/>
    </xf>
    <xf numFmtId="0" fontId="10" fillId="0" borderId="3" xfId="0" applyFont="1" applyBorder="1" applyProtection="1">
      <protection hidden="1"/>
    </xf>
    <xf numFmtId="0" fontId="12" fillId="0" borderId="3" xfId="0" applyFont="1" applyBorder="1" applyAlignment="1" applyProtection="1">
      <alignment horizontal="left"/>
      <protection hidden="1"/>
    </xf>
    <xf numFmtId="4" fontId="12" fillId="0" borderId="3" xfId="0" applyNumberFormat="1" applyFont="1" applyBorder="1" applyProtection="1">
      <protection hidden="1"/>
    </xf>
    <xf numFmtId="0" fontId="10" fillId="0" borderId="6" xfId="0" applyFont="1" applyBorder="1" applyProtection="1">
      <protection hidden="1"/>
    </xf>
    <xf numFmtId="0" fontId="12" fillId="0" borderId="6" xfId="0" quotePrefix="1" applyFont="1" applyBorder="1" applyAlignment="1" applyProtection="1">
      <alignment horizontal="left"/>
      <protection hidden="1"/>
    </xf>
    <xf numFmtId="164" fontId="12" fillId="0" borderId="6" xfId="1" applyNumberFormat="1" applyFont="1" applyBorder="1" applyAlignment="1" applyProtection="1">
      <alignment horizontal="center"/>
      <protection locked="0"/>
    </xf>
    <xf numFmtId="4" fontId="12" fillId="0" borderId="6" xfId="0" applyNumberFormat="1" applyFont="1" applyBorder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4" fontId="12" fillId="3" borderId="9" xfId="0" applyNumberFormat="1" applyFont="1" applyFill="1" applyBorder="1" applyProtection="1">
      <protection hidden="1"/>
    </xf>
    <xf numFmtId="0" fontId="6" fillId="0" borderId="0" xfId="0" applyFont="1" applyAlignment="1">
      <alignment horizontal="centerContinuous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quotePrefix="1" applyFont="1"/>
    <xf numFmtId="0" fontId="4" fillId="0" borderId="0" xfId="0" applyFont="1" applyAlignment="1">
      <alignment horizontal="center"/>
    </xf>
    <xf numFmtId="4" fontId="4" fillId="0" borderId="0" xfId="3" applyNumberFormat="1" applyFont="1" applyFill="1" applyBorder="1" applyAlignment="1"/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4" borderId="0" xfId="0" applyFont="1" applyFill="1" applyProtection="1"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20" fillId="4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2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centerContinuous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Alignment="1" applyProtection="1">
      <alignment horizontal="center"/>
      <protection locked="0"/>
    </xf>
    <xf numFmtId="14" fontId="26" fillId="0" borderId="0" xfId="0" applyNumberFormat="1" applyFont="1" applyAlignment="1" applyProtection="1">
      <alignment horizontal="left"/>
      <protection locked="0" hidden="1"/>
    </xf>
    <xf numFmtId="0" fontId="25" fillId="3" borderId="0" xfId="0" applyFont="1" applyFill="1" applyAlignment="1" applyProtection="1">
      <alignment horizontal="center"/>
      <protection locked="0"/>
    </xf>
    <xf numFmtId="0" fontId="21" fillId="3" borderId="7" xfId="0" applyFont="1" applyFill="1" applyBorder="1" applyProtection="1">
      <protection hidden="1"/>
    </xf>
    <xf numFmtId="0" fontId="21" fillId="3" borderId="4" xfId="0" applyFont="1" applyFill="1" applyBorder="1" applyProtection="1">
      <protection hidden="1"/>
    </xf>
    <xf numFmtId="0" fontId="25" fillId="0" borderId="0" xfId="0" applyFont="1" applyAlignment="1" applyProtection="1">
      <alignment horizontal="center"/>
      <protection locked="0"/>
    </xf>
    <xf numFmtId="0" fontId="21" fillId="3" borderId="0" xfId="0" applyFont="1" applyFill="1" applyProtection="1">
      <protection hidden="1"/>
    </xf>
    <xf numFmtId="0" fontId="21" fillId="3" borderId="0" xfId="0" applyFont="1" applyFill="1"/>
    <xf numFmtId="0" fontId="21" fillId="3" borderId="8" xfId="0" applyFont="1" applyFill="1" applyBorder="1" applyProtection="1">
      <protection hidden="1"/>
    </xf>
    <xf numFmtId="0" fontId="21" fillId="3" borderId="5" xfId="0" applyFont="1" applyFill="1" applyBorder="1" applyProtection="1">
      <protection hidden="1"/>
    </xf>
    <xf numFmtId="0" fontId="27" fillId="4" borderId="0" xfId="0" applyFont="1" applyFill="1" applyAlignment="1" applyProtection="1">
      <alignment horizontal="centerContinuous"/>
      <protection hidden="1"/>
    </xf>
    <xf numFmtId="0" fontId="20" fillId="4" borderId="0" xfId="0" applyFont="1" applyFill="1" applyAlignment="1" applyProtection="1">
      <alignment horizontal="centerContinuous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left"/>
      <protection hidden="1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left"/>
      <protection hidden="1"/>
    </xf>
    <xf numFmtId="4" fontId="21" fillId="0" borderId="2" xfId="0" applyNumberFormat="1" applyFont="1" applyBorder="1" applyProtection="1">
      <protection hidden="1"/>
    </xf>
    <xf numFmtId="4" fontId="21" fillId="0" borderId="2" xfId="0" applyNumberFormat="1" applyFont="1" applyBorder="1"/>
    <xf numFmtId="0" fontId="21" fillId="0" borderId="3" xfId="0" applyFont="1" applyBorder="1" applyProtection="1">
      <protection hidden="1"/>
    </xf>
    <xf numFmtId="0" fontId="25" fillId="0" borderId="3" xfId="0" applyFont="1" applyBorder="1" applyAlignment="1" applyProtection="1">
      <alignment horizontal="left"/>
      <protection hidden="1"/>
    </xf>
    <xf numFmtId="4" fontId="25" fillId="0" borderId="3" xfId="0" applyNumberFormat="1" applyFont="1" applyBorder="1" applyProtection="1">
      <protection hidden="1"/>
    </xf>
    <xf numFmtId="0" fontId="21" fillId="0" borderId="6" xfId="0" applyFont="1" applyBorder="1" applyProtection="1">
      <protection hidden="1"/>
    </xf>
    <xf numFmtId="0" fontId="25" fillId="0" borderId="6" xfId="0" quotePrefix="1" applyFont="1" applyBorder="1" applyAlignment="1" applyProtection="1">
      <alignment horizontal="left"/>
      <protection hidden="1"/>
    </xf>
    <xf numFmtId="164" fontId="25" fillId="0" borderId="6" xfId="1" applyNumberFormat="1" applyFont="1" applyBorder="1" applyAlignment="1" applyProtection="1">
      <alignment horizontal="center"/>
      <protection locked="0"/>
    </xf>
    <xf numFmtId="4" fontId="25" fillId="0" borderId="6" xfId="0" applyNumberFormat="1" applyFont="1" applyBorder="1" applyProtection="1">
      <protection hidden="1"/>
    </xf>
    <xf numFmtId="0" fontId="25" fillId="0" borderId="0" xfId="0" applyFont="1" applyAlignment="1" applyProtection="1">
      <alignment horizontal="left"/>
      <protection hidden="1"/>
    </xf>
    <xf numFmtId="4" fontId="25" fillId="3" borderId="9" xfId="0" applyNumberFormat="1" applyFont="1" applyFill="1" applyBorder="1" applyProtection="1">
      <protection hidden="1"/>
    </xf>
    <xf numFmtId="0" fontId="4" fillId="6" borderId="0" xfId="2" applyFont="1" applyFill="1"/>
    <xf numFmtId="0" fontId="5" fillId="6" borderId="0" xfId="2" applyFont="1" applyFill="1"/>
    <xf numFmtId="0" fontId="6" fillId="6" borderId="0" xfId="2" applyFont="1" applyFill="1"/>
    <xf numFmtId="0" fontId="4" fillId="6" borderId="0" xfId="2" quotePrefix="1" applyFont="1" applyFill="1"/>
  </cellXfs>
  <cellStyles count="4">
    <cellStyle name="Prozent" xfId="1" builtinId="5"/>
    <cellStyle name="Standard" xfId="0" builtinId="0"/>
    <cellStyle name="Standard_06logfun_Verweis02" xfId="2" xr:uid="{00000000-0005-0000-0000-000002000000}"/>
    <cellStyle name="Währung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16</xdr:row>
      <xdr:rowOff>7620</xdr:rowOff>
    </xdr:from>
    <xdr:to>
      <xdr:col>1</xdr:col>
      <xdr:colOff>216462</xdr:colOff>
      <xdr:row>19</xdr:row>
      <xdr:rowOff>9194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3429000"/>
          <a:ext cx="62794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40250</xdr:colOff>
          <xdr:row>1</xdr:row>
          <xdr:rowOff>154158</xdr:rowOff>
        </xdr:from>
        <xdr:to>
          <xdr:col>11</xdr:col>
          <xdr:colOff>53731</xdr:colOff>
          <xdr:row>21</xdr:row>
          <xdr:rowOff>146538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Rechnung_Lösung!$A$1:$F$33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24442" y="369081"/>
              <a:ext cx="2709789" cy="302084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brima">
      <a:majorFont>
        <a:latin typeface="Ebrima"/>
        <a:ea typeface=""/>
        <a:cs typeface=""/>
      </a:majorFont>
      <a:minorFont>
        <a:latin typeface="Ebrima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20"/>
  <sheetViews>
    <sheetView showGridLines="0" showRowColHeaders="0" tabSelected="1" workbookViewId="0">
      <selection activeCell="G10" sqref="G10"/>
    </sheetView>
  </sheetViews>
  <sheetFormatPr baseColWidth="10" defaultColWidth="11.36328125" defaultRowHeight="16" x14ac:dyDescent="0.35"/>
  <cols>
    <col min="1" max="16384" width="11.36328125" style="90"/>
  </cols>
  <sheetData>
    <row r="3" spans="3:3" ht="44" x14ac:dyDescent="0.8">
      <c r="C3" s="91" t="s">
        <v>74</v>
      </c>
    </row>
    <row r="6" spans="3:3" x14ac:dyDescent="0.35">
      <c r="C6" s="92" t="s">
        <v>35</v>
      </c>
    </row>
    <row r="7" spans="3:3" x14ac:dyDescent="0.35">
      <c r="C7" s="92"/>
    </row>
    <row r="8" spans="3:3" x14ac:dyDescent="0.35">
      <c r="C8" s="90" t="s">
        <v>37</v>
      </c>
    </row>
    <row r="9" spans="3:3" x14ac:dyDescent="0.35">
      <c r="C9" s="90" t="s">
        <v>38</v>
      </c>
    </row>
    <row r="11" spans="3:3" x14ac:dyDescent="0.35">
      <c r="C11" s="90" t="s">
        <v>39</v>
      </c>
    </row>
    <row r="12" spans="3:3" x14ac:dyDescent="0.35">
      <c r="C12" s="90" t="s">
        <v>40</v>
      </c>
    </row>
    <row r="14" spans="3:3" x14ac:dyDescent="0.35">
      <c r="C14" s="92" t="s">
        <v>36</v>
      </c>
    </row>
    <row r="16" spans="3:3" x14ac:dyDescent="0.35">
      <c r="C16" s="90" t="s">
        <v>41</v>
      </c>
    </row>
    <row r="17" spans="3:3" x14ac:dyDescent="0.35">
      <c r="C17" s="90" t="s">
        <v>42</v>
      </c>
    </row>
    <row r="19" spans="3:3" x14ac:dyDescent="0.35">
      <c r="C19" s="93" t="s">
        <v>44</v>
      </c>
    </row>
    <row r="20" spans="3:3" x14ac:dyDescent="0.35">
      <c r="C20" s="93" t="s">
        <v>43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showGridLines="0" zoomScale="130" zoomScaleNormal="130" workbookViewId="0"/>
  </sheetViews>
  <sheetFormatPr baseColWidth="10" defaultColWidth="8.7265625" defaultRowHeight="12.5" x14ac:dyDescent="0.25"/>
  <cols>
    <col min="1" max="1" width="9.7265625" style="4" customWidth="1"/>
    <col min="2" max="2" width="21.7265625" style="4" customWidth="1"/>
    <col min="3" max="4" width="9.7265625" style="4" customWidth="1"/>
    <col min="5" max="5" width="14.7265625" style="4" customWidth="1"/>
    <col min="6" max="6" width="14.36328125" style="4" customWidth="1"/>
    <col min="7" max="8" width="11.36328125" style="4" customWidth="1"/>
    <col min="9" max="9" width="9.7265625" style="4" customWidth="1"/>
    <col min="10" max="11" width="8.7265625" style="4" customWidth="1"/>
    <col min="12" max="12" width="1.81640625" style="4" customWidth="1"/>
    <col min="13" max="13" width="8.7265625" style="4" customWidth="1"/>
    <col min="14" max="14" width="17.81640625" style="4" customWidth="1"/>
    <col min="15" max="15" width="17.26953125" style="4" customWidth="1"/>
    <col min="16" max="26" width="8.7265625" style="4" customWidth="1"/>
    <col min="27" max="27" width="20.08984375" style="4" customWidth="1"/>
    <col min="28" max="28" width="21.7265625" style="4" customWidth="1"/>
    <col min="29" max="29" width="18.7265625" style="4" customWidth="1"/>
    <col min="30" max="30" width="12.7265625" style="4" customWidth="1"/>
    <col min="31" max="16384" width="8.7265625" style="4"/>
  </cols>
  <sheetData>
    <row r="1" spans="1:13" ht="17.25" customHeight="1" x14ac:dyDescent="0.35">
      <c r="A1" s="1" t="s">
        <v>65</v>
      </c>
      <c r="B1" s="2"/>
      <c r="C1" s="3"/>
      <c r="D1" s="3"/>
      <c r="E1" s="1"/>
      <c r="F1" s="3"/>
      <c r="H1" s="5"/>
      <c r="I1" s="6"/>
      <c r="J1" s="6"/>
      <c r="K1" s="6"/>
      <c r="L1" s="7"/>
      <c r="M1" s="8"/>
    </row>
    <row r="2" spans="1:13" ht="12.75" customHeight="1" x14ac:dyDescent="0.25">
      <c r="A2" s="3" t="s">
        <v>33</v>
      </c>
      <c r="B2" s="2"/>
      <c r="C2" s="3"/>
      <c r="D2" s="3"/>
      <c r="E2" s="3"/>
      <c r="F2" s="3"/>
      <c r="H2" s="9" t="s">
        <v>64</v>
      </c>
      <c r="I2" s="10"/>
      <c r="J2" s="10"/>
      <c r="K2" s="10"/>
      <c r="L2" s="11"/>
    </row>
    <row r="3" spans="1:13" ht="13.5" customHeight="1" x14ac:dyDescent="0.25">
      <c r="A3" s="3" t="s">
        <v>34</v>
      </c>
      <c r="B3" s="2"/>
      <c r="C3" s="3"/>
      <c r="D3" s="3"/>
      <c r="E3" s="3"/>
      <c r="F3" s="3"/>
      <c r="H3" s="12"/>
      <c r="I3" s="10"/>
      <c r="J3" s="10"/>
      <c r="K3" s="10"/>
      <c r="L3" s="11"/>
    </row>
    <row r="4" spans="1:13" ht="10.5" customHeight="1" x14ac:dyDescent="0.3">
      <c r="A4" s="13"/>
      <c r="B4" s="14"/>
      <c r="H4" s="12"/>
      <c r="I4" s="10"/>
      <c r="J4" s="10"/>
      <c r="K4" s="10"/>
      <c r="L4" s="11"/>
    </row>
    <row r="5" spans="1:13" x14ac:dyDescent="0.25">
      <c r="A5" s="15" t="s">
        <v>46</v>
      </c>
      <c r="B5" s="15" t="s">
        <v>45</v>
      </c>
      <c r="E5" s="16" t="s">
        <v>47</v>
      </c>
      <c r="H5" s="12"/>
      <c r="I5" s="10"/>
      <c r="J5" s="10"/>
      <c r="K5" s="10"/>
      <c r="L5" s="11"/>
    </row>
    <row r="6" spans="1:13" x14ac:dyDescent="0.25">
      <c r="A6" s="17">
        <v>1</v>
      </c>
      <c r="B6" s="18">
        <f ca="1">TODAY()</f>
        <v>44959</v>
      </c>
      <c r="E6" s="19">
        <v>2005</v>
      </c>
      <c r="H6" s="12"/>
      <c r="I6" s="10"/>
      <c r="J6" s="10"/>
      <c r="K6" s="10"/>
      <c r="L6" s="11"/>
    </row>
    <row r="7" spans="1:13" x14ac:dyDescent="0.25">
      <c r="E7" s="16"/>
      <c r="H7" s="12"/>
      <c r="I7" s="10"/>
      <c r="J7" s="10"/>
      <c r="K7" s="10"/>
      <c r="L7" s="11"/>
    </row>
    <row r="8" spans="1:13" x14ac:dyDescent="0.25">
      <c r="H8" s="12"/>
      <c r="I8" s="10"/>
      <c r="J8" s="10"/>
      <c r="K8" s="10"/>
      <c r="L8" s="11"/>
    </row>
    <row r="9" spans="1:13" x14ac:dyDescent="0.25">
      <c r="E9" s="20"/>
      <c r="F9" s="21"/>
      <c r="H9" s="12"/>
      <c r="I9" s="10"/>
      <c r="J9" s="10"/>
      <c r="K9" s="10"/>
      <c r="L9" s="11"/>
    </row>
    <row r="10" spans="1:13" x14ac:dyDescent="0.25">
      <c r="A10" s="16"/>
      <c r="C10" s="22"/>
      <c r="E10" s="23"/>
      <c r="F10" s="23"/>
      <c r="H10" s="12"/>
      <c r="I10" s="10"/>
      <c r="J10" s="10"/>
      <c r="K10" s="10"/>
      <c r="L10" s="11"/>
    </row>
    <row r="11" spans="1:13" x14ac:dyDescent="0.25">
      <c r="A11" s="16"/>
      <c r="C11" s="22"/>
      <c r="E11" s="23"/>
      <c r="F11" s="23"/>
      <c r="H11" s="12"/>
      <c r="I11" s="10"/>
      <c r="J11" s="10"/>
      <c r="K11" s="10"/>
      <c r="L11" s="11"/>
    </row>
    <row r="12" spans="1:13" x14ac:dyDescent="0.25">
      <c r="A12" s="16"/>
      <c r="C12" s="22"/>
      <c r="E12" s="23"/>
      <c r="F12" s="23"/>
      <c r="H12" s="12"/>
      <c r="I12" s="10"/>
      <c r="J12" s="10"/>
      <c r="K12" s="10"/>
      <c r="L12" s="11"/>
    </row>
    <row r="13" spans="1:13" x14ac:dyDescent="0.25">
      <c r="A13" s="16"/>
      <c r="C13" s="22"/>
      <c r="E13" s="24"/>
      <c r="F13" s="23"/>
      <c r="H13" s="12"/>
      <c r="I13" s="10"/>
      <c r="J13" s="10"/>
      <c r="K13" s="10"/>
      <c r="L13" s="11"/>
    </row>
    <row r="14" spans="1:13" x14ac:dyDescent="0.25">
      <c r="E14" s="25"/>
      <c r="F14" s="26"/>
      <c r="H14" s="12"/>
      <c r="I14" s="10"/>
      <c r="J14" s="10"/>
      <c r="K14" s="10"/>
      <c r="L14" s="11"/>
    </row>
    <row r="15" spans="1:13" x14ac:dyDescent="0.25">
      <c r="H15" s="12"/>
      <c r="I15" s="10"/>
      <c r="J15" s="10"/>
      <c r="K15" s="10"/>
      <c r="L15" s="11"/>
    </row>
    <row r="16" spans="1:13" x14ac:dyDescent="0.25">
      <c r="H16" s="12"/>
      <c r="I16" s="10"/>
      <c r="J16" s="10"/>
      <c r="K16" s="10"/>
      <c r="L16" s="11"/>
    </row>
    <row r="17" spans="1:12" ht="3.75" customHeight="1" x14ac:dyDescent="0.25">
      <c r="H17" s="12"/>
      <c r="I17" s="10"/>
      <c r="J17" s="10"/>
      <c r="K17" s="10"/>
      <c r="L17" s="11"/>
    </row>
    <row r="18" spans="1:12" ht="19.5" x14ac:dyDescent="0.35">
      <c r="A18" s="27" t="s">
        <v>23</v>
      </c>
      <c r="B18" s="28"/>
      <c r="C18" s="28"/>
      <c r="D18" s="28"/>
      <c r="E18" s="28"/>
      <c r="F18" s="28"/>
      <c r="H18" s="12"/>
      <c r="I18" s="10"/>
      <c r="J18" s="10"/>
      <c r="K18" s="10"/>
      <c r="L18" s="11"/>
    </row>
    <row r="19" spans="1:12" ht="3.75" customHeight="1" thickBot="1" x14ac:dyDescent="0.3">
      <c r="A19" s="29"/>
      <c r="B19" s="29"/>
      <c r="C19" s="29"/>
      <c r="D19" s="29"/>
      <c r="E19" s="29"/>
      <c r="F19" s="29"/>
      <c r="H19" s="12"/>
      <c r="I19" s="10"/>
      <c r="J19" s="10"/>
      <c r="K19" s="10"/>
      <c r="L19" s="11"/>
    </row>
    <row r="20" spans="1:12" ht="17" thickTop="1" thickBot="1" x14ac:dyDescent="0.5">
      <c r="A20" s="30" t="s">
        <v>24</v>
      </c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H20" s="12"/>
      <c r="I20" s="10"/>
      <c r="J20" s="10"/>
      <c r="K20" s="10"/>
      <c r="L20" s="11"/>
    </row>
    <row r="21" spans="1:12" ht="6" customHeight="1" thickTop="1" x14ac:dyDescent="0.45">
      <c r="H21" s="12"/>
      <c r="I21" s="10"/>
      <c r="J21" s="10"/>
      <c r="K21" s="10"/>
      <c r="L21" s="11"/>
    </row>
    <row r="22" spans="1:12" ht="16.5" thickBot="1" x14ac:dyDescent="0.5">
      <c r="A22" s="31">
        <v>1001</v>
      </c>
      <c r="B22" s="32"/>
      <c r="C22" s="31">
        <v>2</v>
      </c>
      <c r="D22" s="32"/>
      <c r="E22" s="33"/>
      <c r="F22" s="33"/>
      <c r="H22" s="34"/>
      <c r="I22" s="35"/>
      <c r="J22" s="35"/>
      <c r="K22" s="35"/>
      <c r="L22" s="36"/>
    </row>
    <row r="23" spans="1:12" ht="16" x14ac:dyDescent="0.45">
      <c r="A23" s="31">
        <v>1003</v>
      </c>
      <c r="B23" s="32"/>
      <c r="C23" s="31">
        <v>2</v>
      </c>
      <c r="D23" s="32"/>
      <c r="E23" s="33"/>
      <c r="F23" s="33"/>
    </row>
    <row r="24" spans="1:12" ht="16" x14ac:dyDescent="0.45">
      <c r="A24" s="31">
        <v>1005</v>
      </c>
      <c r="B24" s="32"/>
      <c r="C24" s="31">
        <v>1</v>
      </c>
      <c r="D24" s="32"/>
      <c r="E24" s="33"/>
      <c r="F24" s="33"/>
    </row>
    <row r="25" spans="1:12" x14ac:dyDescent="0.25">
      <c r="A25" s="31">
        <v>1006</v>
      </c>
      <c r="B25" s="32"/>
      <c r="C25" s="31">
        <v>5</v>
      </c>
      <c r="D25" s="32"/>
      <c r="E25" s="33"/>
      <c r="F25" s="33"/>
    </row>
    <row r="26" spans="1:12" x14ac:dyDescent="0.25">
      <c r="A26" s="31">
        <v>1010</v>
      </c>
      <c r="B26" s="32"/>
      <c r="C26" s="31">
        <v>2</v>
      </c>
      <c r="D26" s="32"/>
      <c r="E26" s="33"/>
      <c r="F26" s="33"/>
    </row>
    <row r="27" spans="1:12" x14ac:dyDescent="0.25">
      <c r="A27" s="31"/>
      <c r="B27" s="32"/>
      <c r="C27" s="31"/>
      <c r="D27" s="32"/>
      <c r="E27" s="33"/>
      <c r="F27" s="33"/>
    </row>
    <row r="28" spans="1:12" x14ac:dyDescent="0.25">
      <c r="A28" s="31"/>
      <c r="B28" s="32"/>
      <c r="C28" s="31"/>
      <c r="D28" s="32"/>
      <c r="E28" s="33"/>
      <c r="F28" s="33"/>
    </row>
    <row r="29" spans="1:12" ht="3.75" customHeight="1" thickBot="1" x14ac:dyDescent="0.3"/>
    <row r="30" spans="1:12" ht="13" thickTop="1" x14ac:dyDescent="0.25">
      <c r="A30" s="37"/>
      <c r="B30" s="37"/>
      <c r="C30" s="38" t="s">
        <v>30</v>
      </c>
      <c r="D30" s="37"/>
      <c r="E30" s="37"/>
      <c r="F30" s="39"/>
    </row>
    <row r="31" spans="1:12" ht="13" thickBot="1" x14ac:dyDescent="0.3">
      <c r="A31" s="40"/>
      <c r="B31" s="40"/>
      <c r="C31" s="41" t="s">
        <v>66</v>
      </c>
      <c r="D31" s="40"/>
      <c r="E31" s="42">
        <v>7.6999999999999999E-2</v>
      </c>
      <c r="F31" s="43"/>
    </row>
    <row r="32" spans="1:12" ht="8.25" customHeight="1" thickTop="1" thickBot="1" x14ac:dyDescent="0.3">
      <c r="E32" s="16"/>
    </row>
    <row r="33" spans="3:6" ht="13" thickBot="1" x14ac:dyDescent="0.3">
      <c r="C33" s="44" t="s">
        <v>31</v>
      </c>
      <c r="F33" s="45"/>
    </row>
  </sheetData>
  <phoneticPr fontId="0" type="noConversion"/>
  <pageMargins left="0.78740157480314965" right="0.51181102362204722" top="0.98425196850393704" bottom="0.98425196850393704" header="0.51181102362204722" footer="0.51181102362204722"/>
  <pageSetup paperSize="9" scale="11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showGridLines="0" zoomScaleNormal="100" workbookViewId="0"/>
  </sheetViews>
  <sheetFormatPr baseColWidth="10" defaultColWidth="8.7265625" defaultRowHeight="16" x14ac:dyDescent="0.45"/>
  <cols>
    <col min="1" max="1" width="9.7265625" style="57" customWidth="1"/>
    <col min="2" max="2" width="21.7265625" style="57" customWidth="1"/>
    <col min="3" max="4" width="9.7265625" style="57" customWidth="1"/>
    <col min="5" max="5" width="14.7265625" style="57" customWidth="1"/>
    <col min="6" max="6" width="14.36328125" style="57" customWidth="1"/>
    <col min="7" max="8" width="11.36328125" style="57" customWidth="1"/>
    <col min="9" max="9" width="9.7265625" style="57" customWidth="1"/>
    <col min="10" max="13" width="8.7265625" style="57" customWidth="1"/>
    <col min="14" max="14" width="17.81640625" style="57" customWidth="1"/>
    <col min="15" max="15" width="17.26953125" style="57" customWidth="1"/>
    <col min="16" max="26" width="8.7265625" style="57" customWidth="1"/>
    <col min="27" max="27" width="20.08984375" style="57" customWidth="1"/>
    <col min="28" max="28" width="21.7265625" style="57" customWidth="1"/>
    <col min="29" max="29" width="18.7265625" style="57" customWidth="1"/>
    <col min="30" max="30" width="12.7265625" style="57" customWidth="1"/>
    <col min="31" max="16384" width="8.7265625" style="57"/>
  </cols>
  <sheetData>
    <row r="1" spans="1:13" ht="17.25" customHeight="1" x14ac:dyDescent="0.45">
      <c r="A1" s="54" t="s">
        <v>65</v>
      </c>
      <c r="B1" s="55"/>
      <c r="C1" s="56"/>
      <c r="D1" s="56"/>
      <c r="E1" s="54"/>
      <c r="F1" s="56"/>
      <c r="M1" s="58"/>
    </row>
    <row r="2" spans="1:13" ht="12.75" customHeight="1" x14ac:dyDescent="0.45">
      <c r="A2" s="56" t="s">
        <v>33</v>
      </c>
      <c r="B2" s="55"/>
      <c r="C2" s="56"/>
      <c r="D2" s="56"/>
      <c r="E2" s="56"/>
      <c r="F2" s="56"/>
    </row>
    <row r="3" spans="1:13" ht="13.5" customHeight="1" x14ac:dyDescent="0.45">
      <c r="A3" s="56" t="s">
        <v>34</v>
      </c>
      <c r="B3" s="55"/>
      <c r="C3" s="56"/>
      <c r="D3" s="56"/>
      <c r="E3" s="56"/>
      <c r="F3" s="56"/>
    </row>
    <row r="4" spans="1:13" ht="10.5" customHeight="1" x14ac:dyDescent="0.45">
      <c r="A4" s="59"/>
      <c r="B4" s="60"/>
    </row>
    <row r="5" spans="1:13" x14ac:dyDescent="0.45">
      <c r="A5" s="61" t="s">
        <v>46</v>
      </c>
      <c r="B5" s="61" t="s">
        <v>45</v>
      </c>
      <c r="E5" s="62" t="s">
        <v>47</v>
      </c>
    </row>
    <row r="6" spans="1:13" x14ac:dyDescent="0.45">
      <c r="A6" s="63">
        <v>1</v>
      </c>
      <c r="B6" s="64">
        <f ca="1">TODAY()</f>
        <v>44959</v>
      </c>
      <c r="E6" s="65">
        <v>2002</v>
      </c>
    </row>
    <row r="7" spans="1:13" x14ac:dyDescent="0.45">
      <c r="E7" s="62"/>
    </row>
    <row r="9" spans="1:13" x14ac:dyDescent="0.45">
      <c r="E9" s="66"/>
      <c r="F9" s="67"/>
    </row>
    <row r="10" spans="1:13" x14ac:dyDescent="0.45">
      <c r="A10" s="62"/>
      <c r="C10" s="68"/>
      <c r="E10" s="69" t="str">
        <f>VLOOKUP(E6,Kunden!$A$4:$E$11,2,FALSE)</f>
        <v>Herr</v>
      </c>
      <c r="F10" s="69"/>
    </row>
    <row r="11" spans="1:13" x14ac:dyDescent="0.45">
      <c r="A11" s="62"/>
      <c r="C11" s="68"/>
      <c r="E11" s="69" t="str">
        <f>VLOOKUP(E6,Kunden!$A$4:$E$11,3,FALSE)</f>
        <v>Herbert Naumann</v>
      </c>
      <c r="F11" s="69"/>
    </row>
    <row r="12" spans="1:13" x14ac:dyDescent="0.45">
      <c r="A12" s="62"/>
      <c r="C12" s="68"/>
      <c r="E12" s="69" t="str">
        <f>VLOOKUP(E6,Kunden!$A$4:$E$11,4,FALSE)</f>
        <v>Selva</v>
      </c>
      <c r="F12" s="69"/>
    </row>
    <row r="13" spans="1:13" x14ac:dyDescent="0.45">
      <c r="A13" s="62"/>
      <c r="C13" s="68"/>
      <c r="E13" s="70" t="str">
        <f>VLOOKUP(E6,Kunden!$A$4:$E$11,5,FALSE)</f>
        <v>8880 Walenstadt</v>
      </c>
      <c r="F13" s="69"/>
    </row>
    <row r="14" spans="1:13" x14ac:dyDescent="0.45">
      <c r="E14" s="71"/>
      <c r="F14" s="72"/>
    </row>
    <row r="17" spans="1:6" ht="3.75" customHeight="1" x14ac:dyDescent="0.45"/>
    <row r="18" spans="1:6" ht="25" x14ac:dyDescent="0.7">
      <c r="A18" s="73" t="s">
        <v>23</v>
      </c>
      <c r="B18" s="74"/>
      <c r="C18" s="74"/>
      <c r="D18" s="74"/>
      <c r="E18" s="74"/>
      <c r="F18" s="74"/>
    </row>
    <row r="19" spans="1:6" ht="3.75" customHeight="1" thickBot="1" x14ac:dyDescent="0.5">
      <c r="A19" s="75"/>
      <c r="B19" s="75"/>
      <c r="C19" s="75"/>
      <c r="D19" s="75"/>
      <c r="E19" s="75"/>
      <c r="F19" s="75"/>
    </row>
    <row r="20" spans="1:6" ht="17" thickTop="1" thickBot="1" x14ac:dyDescent="0.5">
      <c r="A20" s="76" t="s">
        <v>24</v>
      </c>
      <c r="B20" s="76" t="s">
        <v>25</v>
      </c>
      <c r="C20" s="76" t="s">
        <v>26</v>
      </c>
      <c r="D20" s="76" t="s">
        <v>27</v>
      </c>
      <c r="E20" s="76" t="s">
        <v>28</v>
      </c>
      <c r="F20" s="76" t="s">
        <v>29</v>
      </c>
    </row>
    <row r="21" spans="1:6" ht="6" customHeight="1" thickTop="1" x14ac:dyDescent="0.45"/>
    <row r="22" spans="1:6" x14ac:dyDescent="0.45">
      <c r="A22" s="77">
        <v>1001</v>
      </c>
      <c r="B22" s="78" t="str">
        <f>IF($A22="","",VLOOKUP($A22,Artikel!$A$5:$D$15,2,FALSE))</f>
        <v>MiniTower iCore 5</v>
      </c>
      <c r="C22" s="77">
        <v>2</v>
      </c>
      <c r="D22" s="78" t="str">
        <f>IF($A22="","",VLOOKUP($A22,Artikel!$A$5:$D$15,3,FALSE))</f>
        <v>Stück</v>
      </c>
      <c r="E22" s="79">
        <f>IF($A22="","",VLOOKUP($A22,Artikel!$A$5:$D$15,4,FALSE))</f>
        <v>879</v>
      </c>
      <c r="F22" s="80">
        <f>IF(E22="","",C22*E22)</f>
        <v>1758</v>
      </c>
    </row>
    <row r="23" spans="1:6" x14ac:dyDescent="0.45">
      <c r="A23" s="77">
        <v>1003</v>
      </c>
      <c r="B23" s="78" t="str">
        <f>IF(A23="","",VLOOKUP(A23,Artikel!$A$5:$D$15,2,FALSE))</f>
        <v>Monitor, BenQ 23"</v>
      </c>
      <c r="C23" s="77">
        <v>2</v>
      </c>
      <c r="D23" s="78" t="str">
        <f>IF($A23="","",VLOOKUP($A23,Artikel!$A$5:$D$15,3,FALSE))</f>
        <v>Stück</v>
      </c>
      <c r="E23" s="79">
        <f>IF($A23="","",VLOOKUP($A23,Artikel!$A$5:$D$15,4,FALSE))</f>
        <v>340</v>
      </c>
      <c r="F23" s="80">
        <f t="shared" ref="F23:F28" si="0">IF(E23="","",C23*E23)</f>
        <v>680</v>
      </c>
    </row>
    <row r="24" spans="1:6" x14ac:dyDescent="0.45">
      <c r="A24" s="77">
        <v>1005</v>
      </c>
      <c r="B24" s="78" t="str">
        <f>IF(A24="","",VLOOKUP(A24,Artikel!$A$5:$D$15,2,FALSE))</f>
        <v>Laserjet Color</v>
      </c>
      <c r="C24" s="77">
        <v>1</v>
      </c>
      <c r="D24" s="78" t="str">
        <f>IF($A24="","",VLOOKUP($A24,Artikel!$A$5:$D$15,3,FALSE))</f>
        <v>Stück</v>
      </c>
      <c r="E24" s="79">
        <f>IF($A24="","",VLOOKUP($A24,Artikel!$A$5:$D$15,4,FALSE))</f>
        <v>210</v>
      </c>
      <c r="F24" s="80">
        <f t="shared" si="0"/>
        <v>210</v>
      </c>
    </row>
    <row r="25" spans="1:6" x14ac:dyDescent="0.45">
      <c r="A25" s="77">
        <v>1006</v>
      </c>
      <c r="B25" s="78" t="str">
        <f>IF(A25="","",VLOOKUP(A25,Artikel!$A$5:$D$15,2,FALSE))</f>
        <v>Kopierpapier</v>
      </c>
      <c r="C25" s="77">
        <v>5</v>
      </c>
      <c r="D25" s="78" t="str">
        <f>IF($A25="","",VLOOKUP($A25,Artikel!$A$5:$D$15,3,FALSE))</f>
        <v>Karton</v>
      </c>
      <c r="E25" s="79">
        <f>IF($A25="","",VLOOKUP($A25,Artikel!$A$5:$D$15,4,FALSE))</f>
        <v>7.4</v>
      </c>
      <c r="F25" s="80">
        <f t="shared" si="0"/>
        <v>37</v>
      </c>
    </row>
    <row r="26" spans="1:6" x14ac:dyDescent="0.45">
      <c r="A26" s="77">
        <v>1010</v>
      </c>
      <c r="B26" s="78" t="str">
        <f>IF(A26="","",VLOOKUP(A26,Artikel!$A$5:$D$15,2,FALSE))</f>
        <v>Windows 8</v>
      </c>
      <c r="C26" s="77">
        <v>2</v>
      </c>
      <c r="D26" s="78" t="str">
        <f>IF($A26="","",VLOOKUP($A26,Artikel!$A$5:$D$15,3,FALSE))</f>
        <v>Stück</v>
      </c>
      <c r="E26" s="79">
        <f>IF($A26="","",VLOOKUP($A26,Artikel!$A$5:$D$15,4,FALSE))</f>
        <v>80</v>
      </c>
      <c r="F26" s="80">
        <f t="shared" si="0"/>
        <v>160</v>
      </c>
    </row>
    <row r="27" spans="1:6" x14ac:dyDescent="0.45">
      <c r="A27" s="77"/>
      <c r="B27" s="78" t="str">
        <f>IF(A27="","",VLOOKUP(A27,Artikel!$A$5:$D$15,2,FALSE))</f>
        <v/>
      </c>
      <c r="C27" s="77"/>
      <c r="D27" s="78" t="str">
        <f>IF($A27="","",VLOOKUP($A27,Artikel!$A$5:$D$15,3,FALSE))</f>
        <v/>
      </c>
      <c r="E27" s="79" t="str">
        <f>IF($A27="","",VLOOKUP($A27,Artikel!$A$5:$D$15,4,FALSE))</f>
        <v/>
      </c>
      <c r="F27" s="80" t="str">
        <f t="shared" si="0"/>
        <v/>
      </c>
    </row>
    <row r="28" spans="1:6" x14ac:dyDescent="0.45">
      <c r="A28" s="77"/>
      <c r="B28" s="78" t="str">
        <f>IF(A28="","",VLOOKUP(A28,Artikel!$A$5:$D$15,2,FALSE))</f>
        <v/>
      </c>
      <c r="C28" s="77"/>
      <c r="D28" s="78" t="str">
        <f>IF($A28="","",VLOOKUP($A28,Artikel!$A$5:$D$15,3,FALSE))</f>
        <v/>
      </c>
      <c r="E28" s="79" t="str">
        <f>IF($A28="","",VLOOKUP($A28,Artikel!$A$5:$D$15,4,FALSE))</f>
        <v/>
      </c>
      <c r="F28" s="80" t="str">
        <f t="shared" si="0"/>
        <v/>
      </c>
    </row>
    <row r="29" spans="1:6" ht="3.75" customHeight="1" thickBot="1" x14ac:dyDescent="0.5"/>
    <row r="30" spans="1:6" ht="16.5" thickTop="1" x14ac:dyDescent="0.45">
      <c r="A30" s="81"/>
      <c r="B30" s="81"/>
      <c r="C30" s="82" t="s">
        <v>30</v>
      </c>
      <c r="D30" s="81"/>
      <c r="E30" s="81"/>
      <c r="F30" s="83">
        <f>SUM(F22:F29)</f>
        <v>2845</v>
      </c>
    </row>
    <row r="31" spans="1:6" ht="16.5" thickBot="1" x14ac:dyDescent="0.5">
      <c r="A31" s="84"/>
      <c r="B31" s="84"/>
      <c r="C31" s="85" t="s">
        <v>66</v>
      </c>
      <c r="D31" s="84"/>
      <c r="E31" s="86">
        <v>7.6999999999999999E-2</v>
      </c>
      <c r="F31" s="87">
        <f>F30*E31</f>
        <v>219.065</v>
      </c>
    </row>
    <row r="32" spans="1:6" ht="8.25" customHeight="1" thickTop="1" thickBot="1" x14ac:dyDescent="0.5">
      <c r="E32" s="62"/>
    </row>
    <row r="33" spans="3:6" ht="16.5" thickBot="1" x14ac:dyDescent="0.5">
      <c r="C33" s="88" t="s">
        <v>31</v>
      </c>
      <c r="F33" s="89">
        <f>SUM(F30:F31)</f>
        <v>3064.0650000000001</v>
      </c>
    </row>
  </sheetData>
  <phoneticPr fontId="0" type="noConversion"/>
  <pageMargins left="0.78740157480314965" right="0.51181102362204722" top="0.98425196850393704" bottom="0.98425196850393704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"/>
  <sheetViews>
    <sheetView zoomScaleNormal="100" workbookViewId="0"/>
  </sheetViews>
  <sheetFormatPr baseColWidth="10" defaultColWidth="11.36328125" defaultRowHeight="16" x14ac:dyDescent="0.35"/>
  <cols>
    <col min="1" max="1" width="10.81640625" style="47" bestFit="1" customWidth="1"/>
    <col min="2" max="2" width="33.36328125" style="47" bestFit="1" customWidth="1"/>
    <col min="3" max="3" width="8.7265625" style="47" bestFit="1" customWidth="1"/>
    <col min="4" max="4" width="12.6328125" style="47" bestFit="1" customWidth="1"/>
    <col min="5" max="16384" width="11.36328125" style="47"/>
  </cols>
  <sheetData>
    <row r="1" spans="1:4" ht="19.5" x14ac:dyDescent="0.35">
      <c r="A1" s="53" t="s">
        <v>0</v>
      </c>
      <c r="B1" s="46"/>
      <c r="C1" s="46"/>
      <c r="D1" s="46"/>
    </row>
    <row r="2" spans="1:4" x14ac:dyDescent="0.35">
      <c r="A2" s="48"/>
      <c r="B2" s="48"/>
      <c r="C2" s="48"/>
      <c r="D2" s="48"/>
    </row>
    <row r="3" spans="1:4" x14ac:dyDescent="0.35">
      <c r="A3" s="48" t="s">
        <v>1</v>
      </c>
      <c r="B3" s="48" t="s">
        <v>2</v>
      </c>
      <c r="C3" s="48" t="s">
        <v>32</v>
      </c>
      <c r="D3" s="48" t="s">
        <v>3</v>
      </c>
    </row>
    <row r="5" spans="1:4" x14ac:dyDescent="0.35">
      <c r="A5" s="50">
        <v>1002</v>
      </c>
      <c r="B5" s="47" t="s">
        <v>72</v>
      </c>
      <c r="C5" s="50" t="s">
        <v>4</v>
      </c>
      <c r="D5" s="51">
        <v>1199</v>
      </c>
    </row>
    <row r="6" spans="1:4" x14ac:dyDescent="0.35">
      <c r="A6" s="50">
        <v>1004</v>
      </c>
      <c r="B6" s="47" t="s">
        <v>63</v>
      </c>
      <c r="C6" s="50" t="s">
        <v>4</v>
      </c>
      <c r="D6" s="51">
        <v>140</v>
      </c>
    </row>
    <row r="7" spans="1:4" x14ac:dyDescent="0.35">
      <c r="A7" s="50">
        <v>1008</v>
      </c>
      <c r="B7" s="47" t="s">
        <v>73</v>
      </c>
      <c r="C7" s="50" t="s">
        <v>4</v>
      </c>
      <c r="D7" s="51">
        <v>11.3</v>
      </c>
    </row>
    <row r="8" spans="1:4" x14ac:dyDescent="0.35">
      <c r="A8" s="50">
        <v>1007</v>
      </c>
      <c r="B8" s="47" t="s">
        <v>7</v>
      </c>
      <c r="C8" s="50" t="s">
        <v>6</v>
      </c>
      <c r="D8" s="51">
        <v>24</v>
      </c>
    </row>
    <row r="9" spans="1:4" x14ac:dyDescent="0.35">
      <c r="A9" s="50">
        <v>1006</v>
      </c>
      <c r="B9" s="47" t="s">
        <v>5</v>
      </c>
      <c r="C9" s="50" t="s">
        <v>6</v>
      </c>
      <c r="D9" s="51">
        <v>7.4</v>
      </c>
    </row>
    <row r="10" spans="1:4" x14ac:dyDescent="0.35">
      <c r="A10" s="50">
        <v>1005</v>
      </c>
      <c r="B10" s="47" t="s">
        <v>62</v>
      </c>
      <c r="C10" s="50" t="s">
        <v>4</v>
      </c>
      <c r="D10" s="51">
        <v>210</v>
      </c>
    </row>
    <row r="11" spans="1:4" x14ac:dyDescent="0.35">
      <c r="A11" s="50">
        <v>1001</v>
      </c>
      <c r="B11" s="47" t="s">
        <v>71</v>
      </c>
      <c r="C11" s="50" t="s">
        <v>4</v>
      </c>
      <c r="D11" s="51">
        <v>879</v>
      </c>
    </row>
    <row r="12" spans="1:4" x14ac:dyDescent="0.35">
      <c r="A12" s="50">
        <v>1003</v>
      </c>
      <c r="B12" s="47" t="s">
        <v>70</v>
      </c>
      <c r="C12" s="50" t="s">
        <v>4</v>
      </c>
      <c r="D12" s="51">
        <v>340</v>
      </c>
    </row>
    <row r="13" spans="1:4" x14ac:dyDescent="0.35">
      <c r="A13" s="50">
        <v>1009</v>
      </c>
      <c r="B13" s="47" t="s">
        <v>8</v>
      </c>
      <c r="C13" s="50" t="s">
        <v>9</v>
      </c>
      <c r="D13" s="51">
        <v>0.28000000000000003</v>
      </c>
    </row>
    <row r="14" spans="1:4" x14ac:dyDescent="0.35">
      <c r="A14" s="50">
        <v>1011</v>
      </c>
      <c r="B14" s="47" t="s">
        <v>69</v>
      </c>
      <c r="C14" s="50" t="s">
        <v>4</v>
      </c>
      <c r="D14" s="51">
        <v>40</v>
      </c>
    </row>
    <row r="15" spans="1:4" x14ac:dyDescent="0.35">
      <c r="A15" s="50">
        <v>1010</v>
      </c>
      <c r="B15" s="47" t="s">
        <v>68</v>
      </c>
      <c r="C15" s="50" t="s">
        <v>4</v>
      </c>
      <c r="D15" s="51">
        <v>80</v>
      </c>
    </row>
  </sheetData>
  <sortState xmlns:xlrd2="http://schemas.microsoft.com/office/spreadsheetml/2017/richdata2" ref="A5:D15">
    <sortCondition ref="B5:B15"/>
  </sortState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0" verticalDpi="0" r:id="rId1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zoomScaleNormal="100" workbookViewId="0"/>
  </sheetViews>
  <sheetFormatPr baseColWidth="10" defaultColWidth="11.36328125" defaultRowHeight="16" x14ac:dyDescent="0.35"/>
  <cols>
    <col min="1" max="1" width="14" style="50" bestFit="1" customWidth="1"/>
    <col min="2" max="2" width="9.6328125" style="47" bestFit="1" customWidth="1"/>
    <col min="3" max="3" width="23.6328125" style="47" bestFit="1" customWidth="1"/>
    <col min="4" max="4" width="21.6328125" style="47" bestFit="1" customWidth="1"/>
    <col min="5" max="5" width="20.08984375" style="47" bestFit="1" customWidth="1"/>
    <col min="6" max="16384" width="11.36328125" style="47"/>
  </cols>
  <sheetData>
    <row r="1" spans="1:5" ht="19.5" x14ac:dyDescent="0.35">
      <c r="A1" s="53" t="s">
        <v>10</v>
      </c>
      <c r="B1" s="46"/>
      <c r="C1" s="46"/>
      <c r="D1" s="46"/>
      <c r="E1" s="46"/>
    </row>
    <row r="2" spans="1:5" x14ac:dyDescent="0.35">
      <c r="A2" s="48"/>
      <c r="B2" s="48"/>
      <c r="C2" s="48"/>
      <c r="D2" s="48"/>
      <c r="E2" s="48"/>
    </row>
    <row r="3" spans="1:5" x14ac:dyDescent="0.35">
      <c r="A3" s="48" t="s">
        <v>67</v>
      </c>
      <c r="B3" s="48" t="s">
        <v>11</v>
      </c>
      <c r="C3" s="52" t="s">
        <v>12</v>
      </c>
      <c r="D3" s="52" t="s">
        <v>48</v>
      </c>
      <c r="E3" s="52" t="s">
        <v>13</v>
      </c>
    </row>
    <row r="4" spans="1:5" x14ac:dyDescent="0.35">
      <c r="A4" s="50">
        <v>2002</v>
      </c>
      <c r="B4" s="47" t="s">
        <v>16</v>
      </c>
      <c r="C4" s="47" t="s">
        <v>17</v>
      </c>
      <c r="D4" s="47" t="s">
        <v>50</v>
      </c>
      <c r="E4" s="47" t="s">
        <v>34</v>
      </c>
    </row>
    <row r="5" spans="1:5" x14ac:dyDescent="0.35">
      <c r="A5" s="50">
        <v>2005</v>
      </c>
      <c r="B5" s="47" t="s">
        <v>21</v>
      </c>
      <c r="C5" s="47" t="s">
        <v>60</v>
      </c>
      <c r="D5" s="47" t="s">
        <v>55</v>
      </c>
      <c r="E5" s="47" t="s">
        <v>34</v>
      </c>
    </row>
    <row r="6" spans="1:5" x14ac:dyDescent="0.35">
      <c r="A6" s="50">
        <v>2008</v>
      </c>
      <c r="B6" s="49" t="s">
        <v>61</v>
      </c>
      <c r="C6" s="47" t="s">
        <v>58</v>
      </c>
      <c r="D6" s="47" t="s">
        <v>59</v>
      </c>
      <c r="E6" s="47" t="s">
        <v>34</v>
      </c>
    </row>
    <row r="7" spans="1:5" x14ac:dyDescent="0.35">
      <c r="A7" s="50">
        <v>2006</v>
      </c>
      <c r="B7" s="49" t="s">
        <v>61</v>
      </c>
      <c r="C7" s="47" t="s">
        <v>22</v>
      </c>
      <c r="D7" s="47" t="s">
        <v>54</v>
      </c>
      <c r="E7" s="47" t="s">
        <v>34</v>
      </c>
    </row>
    <row r="8" spans="1:5" x14ac:dyDescent="0.35">
      <c r="A8" s="50">
        <v>2003</v>
      </c>
      <c r="B8" s="49" t="s">
        <v>61</v>
      </c>
      <c r="C8" s="47" t="s">
        <v>18</v>
      </c>
      <c r="D8" s="47" t="s">
        <v>51</v>
      </c>
      <c r="E8" s="47" t="s">
        <v>52</v>
      </c>
    </row>
    <row r="9" spans="1:5" x14ac:dyDescent="0.35">
      <c r="A9" s="50">
        <v>2004</v>
      </c>
      <c r="B9" s="49" t="s">
        <v>61</v>
      </c>
      <c r="C9" s="47" t="s">
        <v>19</v>
      </c>
      <c r="D9" s="47" t="s">
        <v>20</v>
      </c>
      <c r="E9" s="47" t="s">
        <v>53</v>
      </c>
    </row>
    <row r="10" spans="1:5" x14ac:dyDescent="0.35">
      <c r="A10" s="50">
        <v>2001</v>
      </c>
      <c r="B10" s="49" t="s">
        <v>61</v>
      </c>
      <c r="C10" s="47" t="s">
        <v>14</v>
      </c>
      <c r="D10" s="47" t="s">
        <v>15</v>
      </c>
      <c r="E10" s="47" t="s">
        <v>49</v>
      </c>
    </row>
    <row r="11" spans="1:5" x14ac:dyDescent="0.35">
      <c r="A11" s="50">
        <v>2007</v>
      </c>
      <c r="B11" s="49" t="s">
        <v>61</v>
      </c>
      <c r="C11" s="47" t="s">
        <v>56</v>
      </c>
      <c r="D11" s="47" t="s">
        <v>57</v>
      </c>
      <c r="E11" s="47" t="s">
        <v>34</v>
      </c>
    </row>
  </sheetData>
  <sortState xmlns:xlrd2="http://schemas.microsoft.com/office/spreadsheetml/2017/richdata2" ref="A4:E11">
    <sortCondition descending="1" ref="B4:B11"/>
  </sortState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0" verticalDpi="0" r:id="rId1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Information</vt:lpstr>
      <vt:lpstr>Rechnung</vt:lpstr>
      <vt:lpstr>Rechnung_Lösung</vt:lpstr>
      <vt:lpstr>Artikel</vt:lpstr>
      <vt:lpstr>Kunden</vt:lpstr>
      <vt:lpstr>Rechnung!Druckbereich</vt:lpstr>
    </vt:vector>
  </TitlesOfParts>
  <Company>lasti spite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Verweis-Funktionen 04</dc:title>
  <dc:creator>Jürg Lippuner</dc:creator>
  <cp:lastModifiedBy>Jürg Lippuner</cp:lastModifiedBy>
  <cp:lastPrinted>2004-11-21T17:01:06Z</cp:lastPrinted>
  <dcterms:created xsi:type="dcterms:W3CDTF">1997-04-02T19:37:49Z</dcterms:created>
  <dcterms:modified xsi:type="dcterms:W3CDTF">2023-02-02T15:01:18Z</dcterms:modified>
</cp:coreProperties>
</file>