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erg\Downloads\"/>
    </mc:Choice>
  </mc:AlternateContent>
  <xr:revisionPtr revIDLastSave="0" documentId="13_ncr:1_{ABDF13C7-B73B-4D54-BD74-F37777917F8B}" xr6:coauthVersionLast="36" xr6:coauthVersionMax="36" xr10:uidLastSave="{00000000-0000-0000-0000-000000000000}"/>
  <bookViews>
    <workbookView xWindow="720" yWindow="345" windowWidth="15600" windowHeight="11760" xr2:uid="{00000000-000D-0000-FFFF-FFFF00000000}"/>
  </bookViews>
  <sheets>
    <sheet name="Noten runden" sheetId="1" r:id="rId1"/>
    <sheet name="auf 10 Franken aufrunden" sheetId="2" r:id="rId2"/>
    <sheet name="Prozentzahlen runden" sheetId="3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3" l="1"/>
  <c r="E7" i="3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8" i="1"/>
  <c r="X23" i="1" s="1"/>
  <c r="C23" i="1" l="1"/>
  <c r="D23" i="1"/>
  <c r="E23" i="1"/>
  <c r="F23" i="1"/>
  <c r="G23" i="1"/>
  <c r="H23" i="1"/>
  <c r="I23" i="1"/>
  <c r="J23" i="1"/>
  <c r="K23" i="1"/>
  <c r="B23" i="1"/>
  <c r="E8" i="3"/>
  <c r="E9" i="3"/>
  <c r="E10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2" i="2"/>
  <c r="M21" i="1"/>
  <c r="S21" i="1" s="1"/>
  <c r="M20" i="1"/>
  <c r="S20" i="1" s="1"/>
  <c r="M19" i="1"/>
  <c r="S19" i="1" s="1"/>
  <c r="M18" i="1"/>
  <c r="S18" i="1" s="1"/>
  <c r="M17" i="1"/>
  <c r="S17" i="1" s="1"/>
  <c r="M16" i="1"/>
  <c r="S16" i="1" s="1"/>
  <c r="M15" i="1"/>
  <c r="S15" i="1" s="1"/>
  <c r="M14" i="1"/>
  <c r="M13" i="1"/>
  <c r="S13" i="1" s="1"/>
  <c r="M12" i="1"/>
  <c r="S12" i="1" s="1"/>
  <c r="M11" i="1"/>
  <c r="S11" i="1" s="1"/>
  <c r="M10" i="1"/>
  <c r="S10" i="1" s="1"/>
  <c r="M9" i="1"/>
  <c r="S9" i="1" s="1"/>
  <c r="M8" i="1"/>
  <c r="I17" i="2" l="1"/>
  <c r="S8" i="1"/>
  <c r="M23" i="1"/>
  <c r="M25" i="1" s="1"/>
  <c r="N14" i="1"/>
  <c r="S14" i="1"/>
  <c r="O8" i="1"/>
  <c r="AA8" i="1"/>
  <c r="Z8" i="1"/>
  <c r="Y8" i="1"/>
  <c r="Y14" i="1"/>
  <c r="Z14" i="1"/>
  <c r="AA14" i="1"/>
  <c r="N17" i="1"/>
  <c r="T17" i="1" s="1"/>
  <c r="Y17" i="1"/>
  <c r="Z17" i="1"/>
  <c r="AA17" i="1"/>
  <c r="N20" i="1"/>
  <c r="T20" i="1" s="1"/>
  <c r="Y20" i="1"/>
  <c r="Z20" i="1"/>
  <c r="AA20" i="1"/>
  <c r="N11" i="1"/>
  <c r="T11" i="1" s="1"/>
  <c r="Y11" i="1"/>
  <c r="Z11" i="1"/>
  <c r="AA11" i="1"/>
  <c r="N8" i="1"/>
  <c r="O11" i="1"/>
  <c r="U11" i="1" s="1"/>
  <c r="N15" i="1"/>
  <c r="Y15" i="1"/>
  <c r="Z15" i="1"/>
  <c r="AA15" i="1"/>
  <c r="N18" i="1"/>
  <c r="T18" i="1" s="1"/>
  <c r="Y18" i="1"/>
  <c r="Z18" i="1"/>
  <c r="AA18" i="1"/>
  <c r="N21" i="1"/>
  <c r="T21" i="1" s="1"/>
  <c r="Y21" i="1"/>
  <c r="Z21" i="1"/>
  <c r="AA21" i="1"/>
  <c r="N9" i="1"/>
  <c r="T9" i="1" s="1"/>
  <c r="Y9" i="1"/>
  <c r="Z9" i="1"/>
  <c r="AA9" i="1"/>
  <c r="N12" i="1"/>
  <c r="T12" i="1" s="1"/>
  <c r="Y12" i="1"/>
  <c r="Z12" i="1"/>
  <c r="AA12" i="1"/>
  <c r="O15" i="1"/>
  <c r="N19" i="1"/>
  <c r="Y19" i="1"/>
  <c r="Z19" i="1"/>
  <c r="AA19" i="1"/>
  <c r="N10" i="1"/>
  <c r="Y10" i="1"/>
  <c r="Z10" i="1"/>
  <c r="AA10" i="1"/>
  <c r="N13" i="1"/>
  <c r="Y13" i="1"/>
  <c r="Z13" i="1"/>
  <c r="AA13" i="1"/>
  <c r="N16" i="1"/>
  <c r="Y16" i="1"/>
  <c r="Z16" i="1"/>
  <c r="AA16" i="1"/>
  <c r="O19" i="1"/>
  <c r="U19" i="1" s="1"/>
  <c r="O13" i="1"/>
  <c r="U13" i="1" s="1"/>
  <c r="O21" i="1"/>
  <c r="I8" i="2"/>
  <c r="O9" i="1"/>
  <c r="O17" i="1"/>
  <c r="U17" i="1" s="1"/>
  <c r="E12" i="3"/>
  <c r="G10" i="3" s="1"/>
  <c r="P10" i="1"/>
  <c r="V10" i="1" s="1"/>
  <c r="P12" i="1"/>
  <c r="V12" i="1" s="1"/>
  <c r="P14" i="1"/>
  <c r="V14" i="1" s="1"/>
  <c r="P16" i="1"/>
  <c r="V16" i="1" s="1"/>
  <c r="P18" i="1"/>
  <c r="V18" i="1" s="1"/>
  <c r="P20" i="1"/>
  <c r="V20" i="1" s="1"/>
  <c r="P8" i="1"/>
  <c r="P9" i="1"/>
  <c r="V9" i="1" s="1"/>
  <c r="O10" i="1"/>
  <c r="U10" i="1" s="1"/>
  <c r="P11" i="1"/>
  <c r="V11" i="1" s="1"/>
  <c r="O12" i="1"/>
  <c r="P13" i="1"/>
  <c r="V13" i="1" s="1"/>
  <c r="O14" i="1"/>
  <c r="U14" i="1" s="1"/>
  <c r="P15" i="1"/>
  <c r="V15" i="1" s="1"/>
  <c r="O16" i="1"/>
  <c r="U16" i="1" s="1"/>
  <c r="P17" i="1"/>
  <c r="V17" i="1" s="1"/>
  <c r="O18" i="1"/>
  <c r="P19" i="1"/>
  <c r="V19" i="1" s="1"/>
  <c r="O20" i="1"/>
  <c r="U20" i="1" s="1"/>
  <c r="P21" i="1"/>
  <c r="V21" i="1" s="1"/>
  <c r="H11" i="3"/>
  <c r="F11" i="3"/>
  <c r="N8" i="3"/>
  <c r="N9" i="3"/>
  <c r="N7" i="3"/>
  <c r="F7" i="3" s="1"/>
  <c r="N10" i="3"/>
  <c r="F10" i="3" s="1"/>
  <c r="O111" i="2"/>
  <c r="N111" i="2"/>
  <c r="O110" i="2"/>
  <c r="N110" i="2"/>
  <c r="O109" i="2"/>
  <c r="N109" i="2"/>
  <c r="O108" i="2"/>
  <c r="N108" i="2"/>
  <c r="O107" i="2"/>
  <c r="N107" i="2"/>
  <c r="O106" i="2"/>
  <c r="N106" i="2"/>
  <c r="O105" i="2"/>
  <c r="N105" i="2"/>
  <c r="O104" i="2"/>
  <c r="N104" i="2"/>
  <c r="O103" i="2"/>
  <c r="N103" i="2"/>
  <c r="O102" i="2"/>
  <c r="N102" i="2"/>
  <c r="O101" i="2"/>
  <c r="N101" i="2"/>
  <c r="O100" i="2"/>
  <c r="N100" i="2"/>
  <c r="O99" i="2"/>
  <c r="N99" i="2"/>
  <c r="O98" i="2"/>
  <c r="N98" i="2"/>
  <c r="O97" i="2"/>
  <c r="N97" i="2"/>
  <c r="O96" i="2"/>
  <c r="N96" i="2"/>
  <c r="O95" i="2"/>
  <c r="N95" i="2"/>
  <c r="O94" i="2"/>
  <c r="N94" i="2"/>
  <c r="O93" i="2"/>
  <c r="N93" i="2"/>
  <c r="O92" i="2"/>
  <c r="N92" i="2"/>
  <c r="O91" i="2"/>
  <c r="N91" i="2"/>
  <c r="O90" i="2"/>
  <c r="N90" i="2"/>
  <c r="O89" i="2"/>
  <c r="N89" i="2"/>
  <c r="O88" i="2"/>
  <c r="N88" i="2"/>
  <c r="O87" i="2"/>
  <c r="N87" i="2"/>
  <c r="O86" i="2"/>
  <c r="N86" i="2"/>
  <c r="O85" i="2"/>
  <c r="N85" i="2"/>
  <c r="O84" i="2"/>
  <c r="N84" i="2"/>
  <c r="O83" i="2"/>
  <c r="N83" i="2"/>
  <c r="O82" i="2"/>
  <c r="N82" i="2"/>
  <c r="O81" i="2"/>
  <c r="N81" i="2"/>
  <c r="O80" i="2"/>
  <c r="N80" i="2"/>
  <c r="O79" i="2"/>
  <c r="N79" i="2"/>
  <c r="O78" i="2"/>
  <c r="N78" i="2"/>
  <c r="O77" i="2"/>
  <c r="N77" i="2"/>
  <c r="O76" i="2"/>
  <c r="N76" i="2"/>
  <c r="O75" i="2"/>
  <c r="N75" i="2"/>
  <c r="O74" i="2"/>
  <c r="N74" i="2"/>
  <c r="O73" i="2"/>
  <c r="N73" i="2"/>
  <c r="O72" i="2"/>
  <c r="N72" i="2"/>
  <c r="O71" i="2"/>
  <c r="N71" i="2"/>
  <c r="O70" i="2"/>
  <c r="N70" i="2"/>
  <c r="O69" i="2"/>
  <c r="N69" i="2"/>
  <c r="O68" i="2"/>
  <c r="N68" i="2"/>
  <c r="O67" i="2"/>
  <c r="N67" i="2"/>
  <c r="O66" i="2"/>
  <c r="N66" i="2"/>
  <c r="O65" i="2"/>
  <c r="N65" i="2"/>
  <c r="O64" i="2"/>
  <c r="N64" i="2"/>
  <c r="O63" i="2"/>
  <c r="N63" i="2"/>
  <c r="O62" i="2"/>
  <c r="N62" i="2"/>
  <c r="O61" i="2"/>
  <c r="N61" i="2"/>
  <c r="O60" i="2"/>
  <c r="N60" i="2"/>
  <c r="O59" i="2"/>
  <c r="N59" i="2"/>
  <c r="O58" i="2"/>
  <c r="N58" i="2"/>
  <c r="O57" i="2"/>
  <c r="N57" i="2"/>
  <c r="O56" i="2"/>
  <c r="N56" i="2"/>
  <c r="O55" i="2"/>
  <c r="N55" i="2"/>
  <c r="O54" i="2"/>
  <c r="N54" i="2"/>
  <c r="O53" i="2"/>
  <c r="N53" i="2"/>
  <c r="O52" i="2"/>
  <c r="N52" i="2"/>
  <c r="O51" i="2"/>
  <c r="N51" i="2"/>
  <c r="O50" i="2"/>
  <c r="N50" i="2"/>
  <c r="O49" i="2"/>
  <c r="N49" i="2"/>
  <c r="O48" i="2"/>
  <c r="N48" i="2"/>
  <c r="O47" i="2"/>
  <c r="N47" i="2"/>
  <c r="O46" i="2"/>
  <c r="N46" i="2"/>
  <c r="O45" i="2"/>
  <c r="N45" i="2"/>
  <c r="O44" i="2"/>
  <c r="N44" i="2"/>
  <c r="O43" i="2"/>
  <c r="N43" i="2"/>
  <c r="O42" i="2"/>
  <c r="N42" i="2"/>
  <c r="O41" i="2"/>
  <c r="N41" i="2"/>
  <c r="O40" i="2"/>
  <c r="N40" i="2"/>
  <c r="O39" i="2"/>
  <c r="N39" i="2"/>
  <c r="O38" i="2"/>
  <c r="N38" i="2"/>
  <c r="O37" i="2"/>
  <c r="N37" i="2"/>
  <c r="O36" i="2"/>
  <c r="N36" i="2"/>
  <c r="O35" i="2"/>
  <c r="N35" i="2"/>
  <c r="O34" i="2"/>
  <c r="N34" i="2"/>
  <c r="O33" i="2"/>
  <c r="N33" i="2"/>
  <c r="O32" i="2"/>
  <c r="N32" i="2"/>
  <c r="O31" i="2"/>
  <c r="N31" i="2"/>
  <c r="O30" i="2"/>
  <c r="N30" i="2"/>
  <c r="O29" i="2"/>
  <c r="N29" i="2"/>
  <c r="O28" i="2"/>
  <c r="N28" i="2"/>
  <c r="O27" i="2"/>
  <c r="N27" i="2"/>
  <c r="O26" i="2"/>
  <c r="N26" i="2"/>
  <c r="O25" i="2"/>
  <c r="N25" i="2"/>
  <c r="O24" i="2"/>
  <c r="N24" i="2"/>
  <c r="O23" i="2"/>
  <c r="N23" i="2"/>
  <c r="O22" i="2"/>
  <c r="N22" i="2"/>
  <c r="O21" i="2"/>
  <c r="N21" i="2"/>
  <c r="O20" i="2"/>
  <c r="N20" i="2"/>
  <c r="O19" i="2"/>
  <c r="N19" i="2"/>
  <c r="O18" i="2"/>
  <c r="N18" i="2"/>
  <c r="O17" i="2"/>
  <c r="N17" i="2"/>
  <c r="O16" i="2"/>
  <c r="N16" i="2"/>
  <c r="O15" i="2"/>
  <c r="N15" i="2"/>
  <c r="O14" i="2"/>
  <c r="N14" i="2"/>
  <c r="O13" i="2"/>
  <c r="N13" i="2"/>
  <c r="O12" i="2"/>
  <c r="N12" i="2"/>
  <c r="O11" i="2"/>
  <c r="N11" i="2"/>
  <c r="O10" i="2"/>
  <c r="N10" i="2"/>
  <c r="O9" i="2"/>
  <c r="N9" i="2"/>
  <c r="O8" i="2"/>
  <c r="N8" i="2"/>
  <c r="O7" i="2"/>
  <c r="N7" i="2"/>
  <c r="O6" i="2"/>
  <c r="N6" i="2"/>
  <c r="O5" i="2"/>
  <c r="N5" i="2"/>
  <c r="O4" i="2"/>
  <c r="N4" i="2"/>
  <c r="O3" i="2"/>
  <c r="N3" i="2"/>
  <c r="O2" i="2"/>
  <c r="N2" i="2"/>
  <c r="I21" i="2" l="1"/>
  <c r="L21" i="2" s="1"/>
  <c r="L8" i="2"/>
  <c r="T8" i="1"/>
  <c r="N23" i="1"/>
  <c r="N25" i="1" s="1"/>
  <c r="U18" i="1"/>
  <c r="U9" i="1"/>
  <c r="T16" i="1"/>
  <c r="T13" i="1"/>
  <c r="T10" i="1"/>
  <c r="T19" i="1"/>
  <c r="Z23" i="1"/>
  <c r="O25" i="1" s="1"/>
  <c r="T14" i="1"/>
  <c r="Y23" i="1"/>
  <c r="U15" i="1"/>
  <c r="T15" i="1"/>
  <c r="AA23" i="1"/>
  <c r="P25" i="1" s="1"/>
  <c r="U12" i="1"/>
  <c r="P23" i="1"/>
  <c r="V8" i="1"/>
  <c r="U21" i="1"/>
  <c r="U8" i="1"/>
  <c r="O23" i="1"/>
  <c r="G12" i="3"/>
  <c r="N12" i="3"/>
  <c r="O9" i="3" s="1"/>
  <c r="G9" i="3"/>
  <c r="G8" i="3"/>
  <c r="L17" i="2"/>
  <c r="F9" i="3"/>
  <c r="F8" i="3"/>
  <c r="H9" i="3" l="1"/>
  <c r="F12" i="3"/>
  <c r="O7" i="3"/>
  <c r="H7" i="3" s="1"/>
  <c r="O10" i="3"/>
  <c r="H10" i="3" s="1"/>
  <c r="O8" i="3"/>
  <c r="H8" i="3" s="1"/>
  <c r="O12" i="3" l="1"/>
  <c r="H1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Lippuner Jürg</author>
  </authors>
  <commentList>
    <comment ref="F2" authorId="0" shapeId="0" xr:uid="{00000000-0006-0000-0100-000001000000}">
      <text>
        <r>
          <rPr>
            <sz val="9"/>
            <color indexed="81"/>
            <rFont val="Tahoma"/>
            <family val="2"/>
          </rPr>
          <t>Verwenden Sie hier die Funktion =AUFRUNDEN() in gleicher Form wie sie sonst =RUNDEN() benutzen würden.</t>
        </r>
      </text>
    </comment>
  </commentList>
</comments>
</file>

<file path=xl/sharedStrings.xml><?xml version="1.0" encoding="utf-8"?>
<sst xmlns="http://schemas.openxmlformats.org/spreadsheetml/2006/main" count="174" uniqueCount="68">
  <si>
    <t>Durchschnitt</t>
  </si>
  <si>
    <t>Runden auf</t>
  </si>
  <si>
    <t>Viertel</t>
  </si>
  <si>
    <t>Zehntel</t>
  </si>
  <si>
    <t>Schüler</t>
  </si>
  <si>
    <t>Bestelldatum</t>
  </si>
  <si>
    <t>Artikel</t>
  </si>
  <si>
    <t>Einzelpreis</t>
  </si>
  <si>
    <t>Anzahl</t>
  </si>
  <si>
    <t>CD-Rom IDE o. Caddy 40x</t>
  </si>
  <si>
    <t>CD-Rom SCSI o. Caddy 40x</t>
  </si>
  <si>
    <t>Tintenpatronen für HP 5 / 6 / 8 ... Color  (10 Stück)</t>
  </si>
  <si>
    <t>Druckerkabel Centronics, bi-di, 2m  (10 Stück)</t>
  </si>
  <si>
    <t>DVD-CD-ROM SCSI</t>
  </si>
  <si>
    <t>CD-ROM 32x mit Kabel par.</t>
  </si>
  <si>
    <t xml:space="preserve">Canon BJC 6000 </t>
  </si>
  <si>
    <t>Epson Stylus Color 640</t>
  </si>
  <si>
    <t>Epson Stylus Color 740</t>
  </si>
  <si>
    <t>Epson Stylus Color 850</t>
  </si>
  <si>
    <t>HP Laserjet 1100 2 MB Ram</t>
  </si>
  <si>
    <t>HP Laserjet 1100A 2 MB Ram mit Scanner</t>
  </si>
  <si>
    <t>HP Laserjet 3100 mit Scanner</t>
  </si>
  <si>
    <t>CD-Writer SCSI CDRW intern</t>
  </si>
  <si>
    <t>HP DeskJet 895 C</t>
  </si>
  <si>
    <t>Preis</t>
  </si>
  <si>
    <t>Aufgaben</t>
  </si>
  <si>
    <t>Preis aufgerundet</t>
  </si>
  <si>
    <t>Wie gross ist die Differenz der beiden Totalen?</t>
  </si>
  <si>
    <t>Preis L</t>
  </si>
  <si>
    <t>Preis aufgerundet L</t>
  </si>
  <si>
    <t>Datum</t>
  </si>
  <si>
    <t>Produkt</t>
  </si>
  <si>
    <t>Menge</t>
  </si>
  <si>
    <t>Printerpapier</t>
  </si>
  <si>
    <t>Etiketten</t>
  </si>
  <si>
    <t>Monitor</t>
  </si>
  <si>
    <t>Disketten</t>
  </si>
  <si>
    <t>Total</t>
  </si>
  <si>
    <t>Kosten</t>
  </si>
  <si>
    <t>Kostenanteil</t>
  </si>
  <si>
    <t>Berechnen Sie den Anteil an den Gesamtkosten in Spalte G (Kostenanteil) auf halbe Prozent</t>
  </si>
  <si>
    <t>Test 1</t>
  </si>
  <si>
    <t>Test 2</t>
  </si>
  <si>
    <t>Test 3</t>
  </si>
  <si>
    <t>Test 4</t>
  </si>
  <si>
    <t>Test 5</t>
  </si>
  <si>
    <t>Pt.</t>
  </si>
  <si>
    <t>Note</t>
  </si>
  <si>
    <t>Noten-Durchschnitt</t>
  </si>
  <si>
    <t>N8:P21</t>
  </si>
  <si>
    <t>M8:P21</t>
  </si>
  <si>
    <t>Berechnen Sie den Durchschnitt pro Schüler aus den fünf Noten.</t>
  </si>
  <si>
    <t>Runden Sie die Durchschnitte auf Zehntel-, Viertel- und halbe Noten.</t>
  </si>
  <si>
    <t>halbe</t>
  </si>
  <si>
    <t>M23:P23</t>
  </si>
  <si>
    <t>Berechnen Sie die Durchschnitte der einzelnen Spalten.</t>
  </si>
  <si>
    <t>Der Verkäufer möchte wissen, wie viel er mehr verdienen würde, wenn alle</t>
  </si>
  <si>
    <t>Berechnen Sie in Spalte F direkt den aufgerundeten Preis</t>
  </si>
  <si>
    <t>(aufgerundeter Einzelpreis × Anzahl)</t>
  </si>
  <si>
    <r>
      <t xml:space="preserve">Berechnen Sie die </t>
    </r>
    <r>
      <rPr>
        <b/>
        <sz val="11"/>
        <rFont val="Calibri"/>
        <family val="2"/>
        <scheme val="minor"/>
      </rPr>
      <t>Kosten</t>
    </r>
    <r>
      <rPr>
        <sz val="11"/>
        <rFont val="Calibri"/>
        <family val="2"/>
        <scheme val="minor"/>
      </rPr>
      <t xml:space="preserve"> auf ganze tausend Franken gerundet.</t>
    </r>
  </si>
  <si>
    <t>Berechnen Sie das Total der Spalte Kosten.</t>
  </si>
  <si>
    <t>Kosten L</t>
  </si>
  <si>
    <t>Kostenanteil L</t>
  </si>
  <si>
    <t>Berechnen Sie das Total der Kostenanteile (ergibt 100 %)</t>
  </si>
  <si>
    <r>
      <t xml:space="preserve">Berechnen Sie die Spalte </t>
    </r>
    <r>
      <rPr>
        <b/>
        <sz val="11"/>
        <rFont val="Calibri"/>
        <family val="2"/>
        <scheme val="minor"/>
      </rPr>
      <t xml:space="preserve">Preis </t>
    </r>
    <r>
      <rPr>
        <sz val="11"/>
        <rFont val="Calibri"/>
        <family val="2"/>
        <scheme val="minor"/>
      </rPr>
      <t>ungerundet.</t>
    </r>
  </si>
  <si>
    <r>
      <t xml:space="preserve">Berechnen Sie das Total der Spalte </t>
    </r>
    <r>
      <rPr>
        <b/>
        <sz val="11"/>
        <rFont val="Calibri"/>
        <family val="2"/>
        <scheme val="minor"/>
      </rPr>
      <t>Preis.</t>
    </r>
  </si>
  <si>
    <r>
      <rPr>
        <b/>
        <sz val="11"/>
        <color theme="5"/>
        <rFont val="Calibri"/>
        <family val="2"/>
        <scheme val="minor"/>
      </rPr>
      <t>Einzelpreise auf die nächsten 10 Franken aufgerundet</t>
    </r>
    <r>
      <rPr>
        <sz val="11"/>
        <color theme="5"/>
        <rFont val="Calibri"/>
        <family val="2"/>
        <scheme val="minor"/>
      </rPr>
      <t xml:space="preserve"> werden.</t>
    </r>
  </si>
  <si>
    <r>
      <t xml:space="preserve">Wie viel beträgt das Total der Spalte </t>
    </r>
    <r>
      <rPr>
        <b/>
        <sz val="11"/>
        <rFont val="Calibri"/>
        <family val="2"/>
        <scheme val="minor"/>
      </rPr>
      <t>Preis aufgerundet?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</si>
</sst>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SFr.&quot;\ * #,##0.00_ ;_ &quot;SFr.&quot;\ * \-#,##0.00_ ;_ &quot;SFr.&quot;\ * &quot;-&quot;??_ ;_ @_ "/>
    <numFmt numFmtId="165" formatCode="_ [$CHF]\ * #,##0.00_ ;_ [$CHF]\ * \-#,##0.00_ ;_ [$CHF]\ * &quot;-&quot;??_ ;_ @_ "/>
    <numFmt numFmtId="166" formatCode="0\ &quot;Stück&quot;"/>
    <numFmt numFmtId="167" formatCode="#,##0\ &quot;Stück&quot;"/>
    <numFmt numFmtId="168" formatCode="0.0"/>
  </numFmts>
  <fonts count="19">
    <font>
      <sz val="10"/>
      <name val="Arial"/>
    </font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Geneva"/>
      <family val="2"/>
    </font>
    <font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color theme="0" tint="-0.499984740745262"/>
      <name val="Arial"/>
      <family val="2"/>
    </font>
    <font>
      <b/>
      <sz val="11"/>
      <color indexed="5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i/>
      <sz val="11"/>
      <color theme="5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 diagonalUp="1" diagonalDown="1">
      <left/>
      <right/>
      <top style="thin">
        <color indexed="55"/>
      </top>
      <bottom style="thin">
        <color indexed="55"/>
      </bottom>
      <diagonal style="thin">
        <color indexed="55"/>
      </diagonal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/>
    <xf numFmtId="0" fontId="3" fillId="0" borderId="0"/>
    <xf numFmtId="0" fontId="7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3" applyFont="1" applyFill="1" applyBorder="1" applyAlignment="1">
      <alignment vertical="center" wrapText="1"/>
    </xf>
    <xf numFmtId="0" fontId="3" fillId="0" borderId="1" xfId="3" applyNumberFormat="1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 wrapText="1"/>
    </xf>
    <xf numFmtId="2" fontId="0" fillId="0" borderId="1" xfId="0" applyNumberForma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 applyAlignment="1">
      <alignment horizontal="left"/>
    </xf>
    <xf numFmtId="14" fontId="10" fillId="0" borderId="1" xfId="0" applyNumberFormat="1" applyFont="1" applyBorder="1"/>
    <xf numFmtId="0" fontId="10" fillId="0" borderId="1" xfId="0" applyFont="1" applyBorder="1"/>
    <xf numFmtId="165" fontId="10" fillId="0" borderId="1" xfId="5" applyNumberFormat="1" applyFont="1" applyBorder="1"/>
    <xf numFmtId="0" fontId="10" fillId="0" borderId="1" xfId="0" applyNumberFormat="1" applyFont="1" applyBorder="1" applyAlignment="1">
      <alignment horizontal="center"/>
    </xf>
    <xf numFmtId="165" fontId="10" fillId="2" borderId="1" xfId="5" applyNumberFormat="1" applyFont="1" applyFill="1" applyBorder="1"/>
    <xf numFmtId="0" fontId="9" fillId="0" borderId="0" xfId="0" applyFont="1"/>
    <xf numFmtId="0" fontId="11" fillId="0" borderId="0" xfId="0" applyFont="1"/>
    <xf numFmtId="0" fontId="10" fillId="0" borderId="0" xfId="0" applyFont="1" applyFill="1" applyBorder="1"/>
    <xf numFmtId="0" fontId="10" fillId="0" borderId="0" xfId="0" applyFont="1" applyAlignment="1">
      <alignment horizontal="center"/>
    </xf>
    <xf numFmtId="2" fontId="0" fillId="0" borderId="0" xfId="0" applyNumberFormat="1" applyAlignment="1">
      <alignment vertical="center"/>
    </xf>
    <xf numFmtId="0" fontId="2" fillId="5" borderId="1" xfId="3" applyFont="1" applyFill="1" applyBorder="1" applyAlignment="1">
      <alignment vertical="center"/>
    </xf>
    <xf numFmtId="0" fontId="2" fillId="6" borderId="1" xfId="3" applyFont="1" applyFill="1" applyBorder="1" applyAlignment="1">
      <alignment horizontal="center" vertical="center" wrapText="1"/>
    </xf>
    <xf numFmtId="0" fontId="2" fillId="6" borderId="2" xfId="3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6" borderId="8" xfId="3" applyFont="1" applyFill="1" applyBorder="1" applyAlignment="1">
      <alignment horizontal="center" vertical="center"/>
    </xf>
    <xf numFmtId="0" fontId="2" fillId="0" borderId="8" xfId="3" applyNumberFormat="1" applyFont="1" applyFill="1" applyBorder="1" applyAlignment="1">
      <alignment horizontal="center" vertical="center" wrapText="1"/>
    </xf>
    <xf numFmtId="168" fontId="5" fillId="5" borderId="8" xfId="0" applyNumberFormat="1" applyFont="1" applyFill="1" applyBorder="1" applyAlignment="1">
      <alignment horizontal="center" vertical="center"/>
    </xf>
    <xf numFmtId="0" fontId="14" fillId="6" borderId="7" xfId="3" applyFont="1" applyFill="1" applyBorder="1" applyAlignment="1">
      <alignment horizontal="center" vertical="center"/>
    </xf>
    <xf numFmtId="0" fontId="14" fillId="0" borderId="7" xfId="3" applyNumberFormat="1" applyFont="1" applyFill="1" applyBorder="1" applyAlignment="1">
      <alignment horizontal="center" vertical="center" wrapText="1"/>
    </xf>
    <xf numFmtId="168" fontId="14" fillId="5" borderId="7" xfId="0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horizontal="center" vertical="center" wrapText="1"/>
    </xf>
    <xf numFmtId="2" fontId="3" fillId="10" borderId="1" xfId="3" applyNumberFormat="1" applyFont="1" applyFill="1" applyBorder="1" applyAlignment="1">
      <alignment horizontal="center" vertical="center" wrapText="1"/>
    </xf>
    <xf numFmtId="0" fontId="0" fillId="11" borderId="1" xfId="0" applyFill="1" applyBorder="1" applyAlignment="1">
      <alignment vertical="center"/>
    </xf>
    <xf numFmtId="2" fontId="2" fillId="8" borderId="1" xfId="3" applyNumberFormat="1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9" borderId="0" xfId="0" applyFont="1" applyFill="1"/>
    <xf numFmtId="0" fontId="4" fillId="9" borderId="0" xfId="0" applyFont="1" applyFill="1"/>
    <xf numFmtId="0" fontId="0" fillId="9" borderId="0" xfId="0" applyFill="1"/>
    <xf numFmtId="0" fontId="5" fillId="11" borderId="0" xfId="0" applyFont="1" applyFill="1" applyAlignment="1">
      <alignment horizontal="center"/>
    </xf>
    <xf numFmtId="0" fontId="5" fillId="11" borderId="0" xfId="0" applyFont="1" applyFill="1"/>
    <xf numFmtId="0" fontId="0" fillId="11" borderId="0" xfId="0" applyFill="1"/>
    <xf numFmtId="0" fontId="4" fillId="11" borderId="0" xfId="0" applyFont="1" applyFill="1"/>
    <xf numFmtId="2" fontId="5" fillId="12" borderId="1" xfId="0" applyNumberFormat="1" applyFont="1" applyFill="1" applyBorder="1" applyAlignment="1">
      <alignment horizontal="center" vertical="center"/>
    </xf>
    <xf numFmtId="0" fontId="0" fillId="12" borderId="0" xfId="0" applyFill="1"/>
    <xf numFmtId="0" fontId="4" fillId="12" borderId="0" xfId="0" applyFont="1" applyFill="1"/>
    <xf numFmtId="0" fontId="5" fillId="12" borderId="0" xfId="0" applyFont="1" applyFill="1"/>
    <xf numFmtId="0" fontId="5" fillId="12" borderId="0" xfId="0" applyFont="1" applyFill="1" applyAlignment="1">
      <alignment horizontal="center"/>
    </xf>
    <xf numFmtId="0" fontId="5" fillId="5" borderId="0" xfId="0" applyFont="1" applyFill="1"/>
    <xf numFmtId="0" fontId="0" fillId="5" borderId="0" xfId="0" applyFill="1"/>
    <xf numFmtId="0" fontId="13" fillId="13" borderId="1" xfId="0" applyFont="1" applyFill="1" applyBorder="1" applyAlignment="1">
      <alignment vertical="center"/>
    </xf>
    <xf numFmtId="0" fontId="13" fillId="13" borderId="1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9" fillId="3" borderId="1" xfId="4" applyNumberFormat="1" applyFont="1" applyFill="1" applyBorder="1" applyAlignment="1">
      <alignment horizontal="center"/>
    </xf>
    <xf numFmtId="14" fontId="10" fillId="0" borderId="1" xfId="4" applyNumberFormat="1" applyFont="1" applyFill="1" applyBorder="1" applyAlignment="1">
      <alignment horizontal="center"/>
    </xf>
    <xf numFmtId="0" fontId="10" fillId="0" borderId="1" xfId="4" applyFont="1" applyFill="1" applyBorder="1" applyAlignment="1"/>
    <xf numFmtId="167" fontId="10" fillId="0" borderId="1" xfId="4" applyNumberFormat="1" applyFont="1" applyFill="1" applyBorder="1" applyAlignment="1">
      <alignment horizontal="right"/>
    </xf>
    <xf numFmtId="4" fontId="10" fillId="0" borderId="1" xfId="4" applyNumberFormat="1" applyFont="1" applyFill="1" applyBorder="1" applyAlignment="1"/>
    <xf numFmtId="0" fontId="15" fillId="4" borderId="1" xfId="0" applyFont="1" applyFill="1" applyBorder="1"/>
    <xf numFmtId="10" fontId="10" fillId="0" borderId="1" xfId="1" applyNumberFormat="1" applyFont="1" applyFill="1" applyBorder="1" applyAlignment="1"/>
    <xf numFmtId="14" fontId="10" fillId="0" borderId="3" xfId="4" applyNumberFormat="1" applyFont="1" applyFill="1" applyBorder="1" applyAlignment="1">
      <alignment horizontal="center"/>
    </xf>
    <xf numFmtId="0" fontId="10" fillId="0" borderId="3" xfId="4" applyFont="1" applyFill="1" applyBorder="1" applyAlignment="1"/>
    <xf numFmtId="166" fontId="10" fillId="0" borderId="3" xfId="4" applyNumberFormat="1" applyFont="1" applyFill="1" applyBorder="1" applyAlignment="1">
      <alignment horizontal="right"/>
    </xf>
    <xf numFmtId="4" fontId="10" fillId="0" borderId="3" xfId="4" applyNumberFormat="1" applyFont="1" applyFill="1" applyBorder="1" applyAlignment="1"/>
    <xf numFmtId="4" fontId="10" fillId="0" borderId="3" xfId="0" applyNumberFormat="1" applyFont="1" applyFill="1" applyBorder="1"/>
    <xf numFmtId="0" fontId="15" fillId="0" borderId="3" xfId="0" applyFont="1" applyFill="1" applyBorder="1"/>
    <xf numFmtId="0" fontId="10" fillId="0" borderId="3" xfId="0" applyFont="1" applyFill="1" applyBorder="1"/>
    <xf numFmtId="10" fontId="10" fillId="0" borderId="3" xfId="1" applyNumberFormat="1" applyFont="1" applyFill="1" applyBorder="1" applyAlignment="1"/>
    <xf numFmtId="0" fontId="9" fillId="0" borderId="1" xfId="3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4" fontId="10" fillId="0" borderId="1" xfId="2" applyNumberFormat="1" applyFont="1" applyFill="1" applyBorder="1" applyAlignment="1">
      <alignment vertical="center"/>
    </xf>
    <xf numFmtId="10" fontId="10" fillId="0" borderId="1" xfId="1" applyNumberFormat="1" applyFont="1" applyFill="1" applyBorder="1" applyAlignment="1">
      <alignment vertical="center"/>
    </xf>
    <xf numFmtId="0" fontId="9" fillId="9" borderId="0" xfId="0" applyFont="1" applyFill="1" applyAlignment="1">
      <alignment horizontal="center"/>
    </xf>
    <xf numFmtId="0" fontId="10" fillId="9" borderId="0" xfId="0" applyFont="1" applyFill="1"/>
    <xf numFmtId="4" fontId="10" fillId="9" borderId="1" xfId="0" applyNumberFormat="1" applyFont="1" applyFill="1" applyBorder="1"/>
    <xf numFmtId="10" fontId="10" fillId="12" borderId="1" xfId="0" applyNumberFormat="1" applyFont="1" applyFill="1" applyBorder="1"/>
    <xf numFmtId="0" fontId="9" fillId="12" borderId="0" xfId="0" applyFont="1" applyFill="1" applyAlignment="1">
      <alignment horizontal="center"/>
    </xf>
    <xf numFmtId="0" fontId="10" fillId="12" borderId="0" xfId="0" applyFont="1" applyFill="1"/>
    <xf numFmtId="0" fontId="9" fillId="11" borderId="0" xfId="0" applyFont="1" applyFill="1" applyAlignment="1">
      <alignment horizontal="center"/>
    </xf>
    <xf numFmtId="0" fontId="10" fillId="11" borderId="0" xfId="0" applyFont="1" applyFill="1"/>
    <xf numFmtId="4" fontId="10" fillId="11" borderId="1" xfId="0" applyNumberFormat="1" applyFont="1" applyFill="1" applyBorder="1" applyAlignment="1">
      <alignment vertical="center"/>
    </xf>
    <xf numFmtId="10" fontId="10" fillId="7" borderId="1" xfId="0" applyNumberFormat="1" applyFont="1" applyFill="1" applyBorder="1" applyAlignment="1">
      <alignment vertical="center"/>
    </xf>
    <xf numFmtId="0" fontId="9" fillId="7" borderId="0" xfId="0" applyFont="1" applyFill="1" applyAlignment="1">
      <alignment horizontal="center"/>
    </xf>
    <xf numFmtId="0" fontId="10" fillId="7" borderId="0" xfId="0" applyFont="1" applyFill="1"/>
    <xf numFmtId="0" fontId="9" fillId="14" borderId="1" xfId="4" applyNumberFormat="1" applyFont="1" applyFill="1" applyBorder="1" applyAlignment="1">
      <alignment horizontal="center"/>
    </xf>
    <xf numFmtId="0" fontId="9" fillId="14" borderId="0" xfId="0" applyFont="1" applyFill="1"/>
    <xf numFmtId="0" fontId="10" fillId="14" borderId="0" xfId="0" applyFont="1" applyFill="1"/>
    <xf numFmtId="0" fontId="9" fillId="0" borderId="0" xfId="0" applyFont="1" applyFill="1" applyBorder="1" applyAlignment="1">
      <alignment horizontal="left" vertical="center"/>
    </xf>
    <xf numFmtId="0" fontId="16" fillId="0" borderId="0" xfId="0" applyFont="1"/>
    <xf numFmtId="0" fontId="16" fillId="0" borderId="0" xfId="0" applyFont="1" applyFill="1" applyBorder="1"/>
    <xf numFmtId="0" fontId="18" fillId="0" borderId="0" xfId="0" applyFont="1"/>
    <xf numFmtId="0" fontId="2" fillId="6" borderId="4" xfId="3" applyFont="1" applyFill="1" applyBorder="1" applyAlignment="1">
      <alignment horizontal="center" vertical="center"/>
    </xf>
    <xf numFmtId="0" fontId="2" fillId="6" borderId="5" xfId="3" applyFont="1" applyFill="1" applyBorder="1" applyAlignment="1">
      <alignment horizontal="center" vertical="center"/>
    </xf>
    <xf numFmtId="0" fontId="2" fillId="6" borderId="6" xfId="3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65" fontId="9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Prozent" xfId="1" builtinId="5"/>
    <cellStyle name="Standard" xfId="0" builtinId="0"/>
    <cellStyle name="Standard_14. Vertreterverkäufe" xfId="2" xr:uid="{00000000-0005-0000-0000-000002000000}"/>
    <cellStyle name="Standard_Tabelle1" xfId="3" xr:uid="{00000000-0005-0000-0000-000003000000}"/>
    <cellStyle name="Standard_VERKDAT.XLS" xfId="4" xr:uid="{00000000-0005-0000-0000-000004000000}"/>
    <cellStyle name="Währung" xfId="5" builtinId="4"/>
  </cellStyles>
  <dxfs count="10">
    <dxf>
      <font>
        <b/>
        <i val="0"/>
        <condense val="0"/>
        <extend val="0"/>
        <color indexed="41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5"/>
  <sheetViews>
    <sheetView tabSelected="1" zoomScale="110" zoomScaleNormal="110" workbookViewId="0"/>
  </sheetViews>
  <sheetFormatPr baseColWidth="10" defaultRowHeight="12.75"/>
  <cols>
    <col min="1" max="1" width="13.59765625" customWidth="1"/>
    <col min="2" max="11" width="7.3984375" customWidth="1"/>
    <col min="12" max="12" width="2.73046875" customWidth="1"/>
    <col min="13" max="13" width="11.9296875" bestFit="1" customWidth="1"/>
    <col min="24" max="28" width="0" hidden="1" customWidth="1"/>
  </cols>
  <sheetData>
    <row r="1" spans="1:27" ht="13.15">
      <c r="A1" s="47" t="s">
        <v>25</v>
      </c>
      <c r="B1" s="34">
        <v>1</v>
      </c>
      <c r="C1" s="35" t="s">
        <v>50</v>
      </c>
      <c r="D1" s="36" t="s">
        <v>51</v>
      </c>
      <c r="E1" s="37"/>
      <c r="F1" s="37"/>
      <c r="G1" s="37"/>
      <c r="H1" s="37"/>
      <c r="I1" s="37"/>
      <c r="J1" s="37"/>
      <c r="K1" s="37"/>
    </row>
    <row r="2" spans="1:27" ht="13.15">
      <c r="A2" s="48"/>
      <c r="B2" s="38">
        <v>2</v>
      </c>
      <c r="C2" s="39" t="s">
        <v>49</v>
      </c>
      <c r="D2" s="41" t="s">
        <v>52</v>
      </c>
      <c r="E2" s="40"/>
      <c r="F2" s="40"/>
      <c r="G2" s="40"/>
      <c r="H2" s="40"/>
      <c r="I2" s="40"/>
      <c r="J2" s="40"/>
      <c r="K2" s="40"/>
    </row>
    <row r="3" spans="1:27" ht="13.15">
      <c r="A3" s="48"/>
      <c r="B3" s="46">
        <v>3</v>
      </c>
      <c r="C3" s="45" t="s">
        <v>54</v>
      </c>
      <c r="D3" s="44" t="s">
        <v>55</v>
      </c>
      <c r="E3" s="43"/>
      <c r="F3" s="43"/>
      <c r="G3" s="43"/>
      <c r="H3" s="43"/>
      <c r="I3" s="43"/>
      <c r="J3" s="43"/>
      <c r="K3" s="43"/>
    </row>
    <row r="6" spans="1:27" ht="19.5" customHeight="1">
      <c r="A6" s="1"/>
      <c r="B6" s="93" t="s">
        <v>41</v>
      </c>
      <c r="C6" s="94"/>
      <c r="D6" s="93" t="s">
        <v>42</v>
      </c>
      <c r="E6" s="94"/>
      <c r="F6" s="93" t="s">
        <v>43</v>
      </c>
      <c r="G6" s="94"/>
      <c r="H6" s="93" t="s">
        <v>44</v>
      </c>
      <c r="I6" s="94"/>
      <c r="J6" s="93" t="s">
        <v>45</v>
      </c>
      <c r="K6" s="94"/>
      <c r="L6" s="1"/>
      <c r="M6" s="23"/>
      <c r="N6" s="90" t="s">
        <v>1</v>
      </c>
      <c r="O6" s="91"/>
      <c r="P6" s="92"/>
    </row>
    <row r="7" spans="1:27" ht="39.4">
      <c r="A7" s="20" t="s">
        <v>4</v>
      </c>
      <c r="B7" s="27" t="s">
        <v>46</v>
      </c>
      <c r="C7" s="24" t="s">
        <v>47</v>
      </c>
      <c r="D7" s="27" t="s">
        <v>46</v>
      </c>
      <c r="E7" s="24" t="s">
        <v>47</v>
      </c>
      <c r="F7" s="27" t="s">
        <v>46</v>
      </c>
      <c r="G7" s="24" t="s">
        <v>47</v>
      </c>
      <c r="H7" s="27" t="s">
        <v>46</v>
      </c>
      <c r="I7" s="24" t="s">
        <v>47</v>
      </c>
      <c r="J7" s="27" t="s">
        <v>46</v>
      </c>
      <c r="K7" s="24" t="s">
        <v>47</v>
      </c>
      <c r="L7" s="2"/>
      <c r="M7" s="21" t="s">
        <v>48</v>
      </c>
      <c r="N7" s="22" t="s">
        <v>3</v>
      </c>
      <c r="O7" s="22" t="s">
        <v>2</v>
      </c>
      <c r="P7" s="22" t="s">
        <v>53</v>
      </c>
    </row>
    <row r="8" spans="1:27" s="1" customFormat="1" ht="18.75" customHeight="1">
      <c r="A8" s="30">
        <v>1</v>
      </c>
      <c r="B8" s="28">
        <v>24</v>
      </c>
      <c r="C8" s="25">
        <v>4.3</v>
      </c>
      <c r="D8" s="28">
        <v>26</v>
      </c>
      <c r="E8" s="25">
        <v>5.0999999999999996</v>
      </c>
      <c r="F8" s="28">
        <v>23.5</v>
      </c>
      <c r="G8" s="25">
        <v>4.7</v>
      </c>
      <c r="H8" s="28">
        <v>12.5</v>
      </c>
      <c r="I8" s="25">
        <v>3</v>
      </c>
      <c r="J8" s="28">
        <v>15</v>
      </c>
      <c r="K8" s="25">
        <v>5.2</v>
      </c>
      <c r="L8" s="2"/>
      <c r="M8" s="33">
        <f>AVERAGE(C8,E8,G8,I8,K8)</f>
        <v>4.4599999999999991</v>
      </c>
      <c r="N8" s="31">
        <f>ROUND(M8,1)</f>
        <v>4.5</v>
      </c>
      <c r="O8" s="32">
        <f>ROUND(M8*4,0)/4</f>
        <v>4.5</v>
      </c>
      <c r="P8" s="32">
        <f>ROUND(M8*2,0)/2</f>
        <v>4.5</v>
      </c>
      <c r="S8" s="1" t="str">
        <f t="shared" ref="S8:S21" si="0">IF(M8="","",IF(M8=X8,"richtig","stimmt noch nicht"))</f>
        <v>richtig</v>
      </c>
      <c r="T8" s="1" t="str">
        <f t="shared" ref="T8:T21" si="1">IF(N8="","",IF(N8=Y8,"richtig","stimmt noch nicht"))</f>
        <v>richtig</v>
      </c>
      <c r="U8" s="1" t="str">
        <f t="shared" ref="U8:U21" si="2">IF(O8="","",IF(O8=Z8,"richtig","stimmt noch nicht"))</f>
        <v>richtig</v>
      </c>
      <c r="V8" s="1" t="str">
        <f t="shared" ref="V8:V21" si="3">IF(P8="","",IF(P8=AA8,"richtig","stimmt noch nicht"))</f>
        <v>richtig</v>
      </c>
      <c r="X8" s="1">
        <f t="shared" ref="X8:X21" si="4">AVERAGE(C8,E8,G8,I8,K8)</f>
        <v>4.4599999999999991</v>
      </c>
      <c r="Y8" s="19">
        <f>ROUND(M8,1)</f>
        <v>4.5</v>
      </c>
      <c r="Z8" s="1">
        <f t="shared" ref="Z8:Z21" si="5">ROUND(M8*4,0)/4</f>
        <v>4.5</v>
      </c>
      <c r="AA8" s="1">
        <f t="shared" ref="AA8:AA21" si="6">ROUND(M8*2,0)/2</f>
        <v>4.5</v>
      </c>
    </row>
    <row r="9" spans="1:27" s="1" customFormat="1" ht="18.75" customHeight="1">
      <c r="A9" s="30">
        <v>2</v>
      </c>
      <c r="B9" s="28">
        <v>27</v>
      </c>
      <c r="C9" s="25">
        <v>4.8</v>
      </c>
      <c r="D9" s="28">
        <v>29.5</v>
      </c>
      <c r="E9" s="25">
        <v>5.6</v>
      </c>
      <c r="F9" s="28">
        <v>29.5</v>
      </c>
      <c r="G9" s="25">
        <v>5.6</v>
      </c>
      <c r="H9" s="28">
        <v>21</v>
      </c>
      <c r="I9" s="25">
        <v>4.3</v>
      </c>
      <c r="J9" s="28">
        <v>10</v>
      </c>
      <c r="K9" s="25">
        <v>3.8</v>
      </c>
      <c r="L9" s="2"/>
      <c r="M9" s="33">
        <f t="shared" ref="M9:M21" si="7">AVERAGE(C9,E9,G9,I9,K9)</f>
        <v>4.8199999999999994</v>
      </c>
      <c r="N9" s="31">
        <f t="shared" ref="N9:N21" si="8">ROUND(M9,1)</f>
        <v>4.8</v>
      </c>
      <c r="O9" s="32">
        <f t="shared" ref="O9:O21" si="9">ROUND(M9*4,0)/4</f>
        <v>4.75</v>
      </c>
      <c r="P9" s="32">
        <f t="shared" ref="P9:P21" si="10">ROUND(M9*2,0)/2</f>
        <v>5</v>
      </c>
      <c r="S9" s="1" t="str">
        <f t="shared" si="0"/>
        <v>richtig</v>
      </c>
      <c r="T9" s="1" t="str">
        <f t="shared" si="1"/>
        <v>richtig</v>
      </c>
      <c r="U9" s="1" t="str">
        <f t="shared" si="2"/>
        <v>richtig</v>
      </c>
      <c r="V9" s="1" t="str">
        <f t="shared" si="3"/>
        <v>richtig</v>
      </c>
      <c r="X9" s="1">
        <f t="shared" si="4"/>
        <v>4.8199999999999994</v>
      </c>
      <c r="Y9" s="19">
        <f t="shared" ref="Y9:Y21" si="11">ROUND(M9,1)</f>
        <v>4.8</v>
      </c>
      <c r="Z9" s="1">
        <f t="shared" si="5"/>
        <v>4.75</v>
      </c>
      <c r="AA9" s="1">
        <f t="shared" si="6"/>
        <v>5</v>
      </c>
    </row>
    <row r="10" spans="1:27" s="1" customFormat="1" ht="18.75" customHeight="1">
      <c r="A10" s="30">
        <v>3</v>
      </c>
      <c r="B10" s="28">
        <v>22</v>
      </c>
      <c r="C10" s="25">
        <v>4.0999999999999996</v>
      </c>
      <c r="D10" s="28">
        <v>20.5</v>
      </c>
      <c r="E10" s="25">
        <v>4.2</v>
      </c>
      <c r="F10" s="28">
        <v>18.5</v>
      </c>
      <c r="G10" s="25">
        <v>3.9</v>
      </c>
      <c r="H10" s="28">
        <v>14.5</v>
      </c>
      <c r="I10" s="25">
        <v>3.3</v>
      </c>
      <c r="J10" s="28">
        <v>12.5</v>
      </c>
      <c r="K10" s="25">
        <v>4.5</v>
      </c>
      <c r="L10" s="2"/>
      <c r="M10" s="33">
        <f t="shared" si="7"/>
        <v>4</v>
      </c>
      <c r="N10" s="31">
        <f t="shared" si="8"/>
        <v>4</v>
      </c>
      <c r="O10" s="32">
        <f t="shared" si="9"/>
        <v>4</v>
      </c>
      <c r="P10" s="32">
        <f t="shared" si="10"/>
        <v>4</v>
      </c>
      <c r="S10" s="1" t="str">
        <f t="shared" si="0"/>
        <v>richtig</v>
      </c>
      <c r="T10" s="1" t="str">
        <f t="shared" si="1"/>
        <v>richtig</v>
      </c>
      <c r="U10" s="1" t="str">
        <f t="shared" si="2"/>
        <v>richtig</v>
      </c>
      <c r="V10" s="1" t="str">
        <f t="shared" si="3"/>
        <v>richtig</v>
      </c>
      <c r="X10" s="1">
        <f t="shared" si="4"/>
        <v>4</v>
      </c>
      <c r="Y10" s="19">
        <f t="shared" si="11"/>
        <v>4</v>
      </c>
      <c r="Z10" s="1">
        <f t="shared" si="5"/>
        <v>4</v>
      </c>
      <c r="AA10" s="1">
        <f t="shared" si="6"/>
        <v>4</v>
      </c>
    </row>
    <row r="11" spans="1:27" s="1" customFormat="1" ht="18.75" customHeight="1">
      <c r="A11" s="30">
        <v>4</v>
      </c>
      <c r="B11" s="28">
        <v>27</v>
      </c>
      <c r="C11" s="25">
        <v>4.8</v>
      </c>
      <c r="D11" s="28">
        <v>26</v>
      </c>
      <c r="E11" s="25">
        <v>5.0999999999999996</v>
      </c>
      <c r="F11" s="28">
        <v>22</v>
      </c>
      <c r="G11" s="25">
        <v>4.4000000000000004</v>
      </c>
      <c r="H11" s="28">
        <v>22</v>
      </c>
      <c r="I11" s="25">
        <v>4.4000000000000004</v>
      </c>
      <c r="J11" s="28">
        <v>12.5</v>
      </c>
      <c r="K11" s="25">
        <v>4.5</v>
      </c>
      <c r="L11" s="2"/>
      <c r="M11" s="33">
        <f t="shared" si="7"/>
        <v>4.6399999999999997</v>
      </c>
      <c r="N11" s="31">
        <f t="shared" si="8"/>
        <v>4.5999999999999996</v>
      </c>
      <c r="O11" s="32">
        <f t="shared" si="9"/>
        <v>4.75</v>
      </c>
      <c r="P11" s="32">
        <f t="shared" si="10"/>
        <v>4.5</v>
      </c>
      <c r="S11" s="1" t="str">
        <f t="shared" si="0"/>
        <v>richtig</v>
      </c>
      <c r="T11" s="1" t="str">
        <f t="shared" si="1"/>
        <v>richtig</v>
      </c>
      <c r="U11" s="1" t="str">
        <f t="shared" si="2"/>
        <v>richtig</v>
      </c>
      <c r="V11" s="1" t="str">
        <f t="shared" si="3"/>
        <v>richtig</v>
      </c>
      <c r="X11" s="1">
        <f t="shared" si="4"/>
        <v>4.6399999999999997</v>
      </c>
      <c r="Y11" s="19">
        <f t="shared" si="11"/>
        <v>4.5999999999999996</v>
      </c>
      <c r="Z11" s="1">
        <f t="shared" si="5"/>
        <v>4.75</v>
      </c>
      <c r="AA11" s="1">
        <f t="shared" si="6"/>
        <v>4.5</v>
      </c>
    </row>
    <row r="12" spans="1:27" s="1" customFormat="1" ht="18.75" customHeight="1">
      <c r="A12" s="30">
        <v>5</v>
      </c>
      <c r="B12" s="28">
        <v>28</v>
      </c>
      <c r="C12" s="25">
        <v>4.9000000000000004</v>
      </c>
      <c r="D12" s="28">
        <v>22</v>
      </c>
      <c r="E12" s="25">
        <v>4.4000000000000004</v>
      </c>
      <c r="F12" s="28">
        <v>23.5</v>
      </c>
      <c r="G12" s="25">
        <v>4.7</v>
      </c>
      <c r="H12" s="28">
        <v>2.5</v>
      </c>
      <c r="I12" s="25">
        <v>1.4</v>
      </c>
      <c r="J12" s="28">
        <v>13.5</v>
      </c>
      <c r="K12" s="25">
        <v>4.8</v>
      </c>
      <c r="L12" s="2"/>
      <c r="M12" s="33">
        <f t="shared" si="7"/>
        <v>4.04</v>
      </c>
      <c r="N12" s="31">
        <f t="shared" si="8"/>
        <v>4</v>
      </c>
      <c r="O12" s="32">
        <f t="shared" si="9"/>
        <v>4</v>
      </c>
      <c r="P12" s="32">
        <f t="shared" si="10"/>
        <v>4</v>
      </c>
      <c r="S12" s="1" t="str">
        <f t="shared" si="0"/>
        <v>richtig</v>
      </c>
      <c r="T12" s="1" t="str">
        <f t="shared" si="1"/>
        <v>richtig</v>
      </c>
      <c r="U12" s="1" t="str">
        <f t="shared" si="2"/>
        <v>richtig</v>
      </c>
      <c r="V12" s="1" t="str">
        <f t="shared" si="3"/>
        <v>richtig</v>
      </c>
      <c r="X12" s="1">
        <f t="shared" si="4"/>
        <v>4.04</v>
      </c>
      <c r="Y12" s="19">
        <f t="shared" si="11"/>
        <v>4</v>
      </c>
      <c r="Z12" s="1">
        <f t="shared" si="5"/>
        <v>4</v>
      </c>
      <c r="AA12" s="1">
        <f t="shared" si="6"/>
        <v>4</v>
      </c>
    </row>
    <row r="13" spans="1:27" s="1" customFormat="1" ht="18.75" customHeight="1">
      <c r="A13" s="30">
        <v>6</v>
      </c>
      <c r="B13" s="28">
        <v>35</v>
      </c>
      <c r="C13" s="25">
        <v>5.9</v>
      </c>
      <c r="D13" s="28">
        <v>27</v>
      </c>
      <c r="E13" s="25">
        <v>5.2</v>
      </c>
      <c r="F13" s="28">
        <v>25</v>
      </c>
      <c r="G13" s="25">
        <v>4.9000000000000004</v>
      </c>
      <c r="H13" s="28">
        <v>22.5</v>
      </c>
      <c r="I13" s="25">
        <v>4.5</v>
      </c>
      <c r="J13" s="28">
        <v>12.5</v>
      </c>
      <c r="K13" s="25">
        <v>4.5</v>
      </c>
      <c r="L13" s="2"/>
      <c r="M13" s="33">
        <f t="shared" si="7"/>
        <v>5</v>
      </c>
      <c r="N13" s="31">
        <f t="shared" si="8"/>
        <v>5</v>
      </c>
      <c r="O13" s="32">
        <f t="shared" si="9"/>
        <v>5</v>
      </c>
      <c r="P13" s="32">
        <f t="shared" si="10"/>
        <v>5</v>
      </c>
      <c r="S13" s="1" t="str">
        <f t="shared" si="0"/>
        <v>richtig</v>
      </c>
      <c r="T13" s="1" t="str">
        <f t="shared" si="1"/>
        <v>richtig</v>
      </c>
      <c r="U13" s="1" t="str">
        <f t="shared" si="2"/>
        <v>richtig</v>
      </c>
      <c r="V13" s="1" t="str">
        <f t="shared" si="3"/>
        <v>richtig</v>
      </c>
      <c r="X13" s="1">
        <f t="shared" si="4"/>
        <v>5</v>
      </c>
      <c r="Y13" s="19">
        <f t="shared" si="11"/>
        <v>5</v>
      </c>
      <c r="Z13" s="1">
        <f t="shared" si="5"/>
        <v>5</v>
      </c>
      <c r="AA13" s="1">
        <f t="shared" si="6"/>
        <v>5</v>
      </c>
    </row>
    <row r="14" spans="1:27" s="1" customFormat="1" ht="18.75" customHeight="1">
      <c r="A14" s="30">
        <v>7</v>
      </c>
      <c r="B14" s="28">
        <v>29</v>
      </c>
      <c r="C14" s="25">
        <v>5</v>
      </c>
      <c r="D14" s="28">
        <v>27.5</v>
      </c>
      <c r="E14" s="25">
        <v>5.3</v>
      </c>
      <c r="F14" s="28">
        <v>22.5</v>
      </c>
      <c r="G14" s="25">
        <v>4.5</v>
      </c>
      <c r="H14" s="28">
        <v>21</v>
      </c>
      <c r="I14" s="25">
        <v>4.3</v>
      </c>
      <c r="J14" s="28">
        <v>10.5</v>
      </c>
      <c r="K14" s="25">
        <v>3.9</v>
      </c>
      <c r="L14" s="2"/>
      <c r="M14" s="33">
        <f t="shared" si="7"/>
        <v>4.5999999999999996</v>
      </c>
      <c r="N14" s="31">
        <f t="shared" si="8"/>
        <v>4.5999999999999996</v>
      </c>
      <c r="O14" s="32">
        <f t="shared" si="9"/>
        <v>4.5</v>
      </c>
      <c r="P14" s="32">
        <f t="shared" si="10"/>
        <v>4.5</v>
      </c>
      <c r="S14" s="1" t="str">
        <f t="shared" si="0"/>
        <v>richtig</v>
      </c>
      <c r="T14" s="1" t="str">
        <f t="shared" si="1"/>
        <v>richtig</v>
      </c>
      <c r="U14" s="1" t="str">
        <f t="shared" si="2"/>
        <v>richtig</v>
      </c>
      <c r="V14" s="1" t="str">
        <f t="shared" si="3"/>
        <v>richtig</v>
      </c>
      <c r="X14" s="1">
        <f t="shared" si="4"/>
        <v>4.5999999999999996</v>
      </c>
      <c r="Y14" s="19">
        <f t="shared" si="11"/>
        <v>4.5999999999999996</v>
      </c>
      <c r="Z14" s="1">
        <f t="shared" si="5"/>
        <v>4.5</v>
      </c>
      <c r="AA14" s="1">
        <f t="shared" si="6"/>
        <v>4.5</v>
      </c>
    </row>
    <row r="15" spans="1:27" s="1" customFormat="1" ht="18.75" customHeight="1">
      <c r="A15" s="30">
        <v>8</v>
      </c>
      <c r="B15" s="28">
        <v>30</v>
      </c>
      <c r="C15" s="25">
        <v>5.2</v>
      </c>
      <c r="D15" s="28">
        <v>24</v>
      </c>
      <c r="E15" s="25">
        <v>4.8</v>
      </c>
      <c r="F15" s="28">
        <v>29</v>
      </c>
      <c r="G15" s="25">
        <v>5.5</v>
      </c>
      <c r="H15" s="28">
        <v>27</v>
      </c>
      <c r="I15" s="25">
        <v>5.2</v>
      </c>
      <c r="J15" s="28">
        <v>11</v>
      </c>
      <c r="K15" s="25">
        <v>4.0999999999999996</v>
      </c>
      <c r="L15" s="2"/>
      <c r="M15" s="33">
        <f t="shared" si="7"/>
        <v>4.9599999999999991</v>
      </c>
      <c r="N15" s="31">
        <f t="shared" si="8"/>
        <v>5</v>
      </c>
      <c r="O15" s="32">
        <f t="shared" si="9"/>
        <v>5</v>
      </c>
      <c r="P15" s="32">
        <f t="shared" si="10"/>
        <v>5</v>
      </c>
      <c r="S15" s="1" t="str">
        <f t="shared" si="0"/>
        <v>richtig</v>
      </c>
      <c r="T15" s="1" t="str">
        <f t="shared" si="1"/>
        <v>richtig</v>
      </c>
      <c r="U15" s="1" t="str">
        <f t="shared" si="2"/>
        <v>richtig</v>
      </c>
      <c r="V15" s="1" t="str">
        <f t="shared" si="3"/>
        <v>richtig</v>
      </c>
      <c r="X15" s="1">
        <f t="shared" si="4"/>
        <v>4.9599999999999991</v>
      </c>
      <c r="Y15" s="19">
        <f t="shared" si="11"/>
        <v>5</v>
      </c>
      <c r="Z15" s="1">
        <f t="shared" si="5"/>
        <v>5</v>
      </c>
      <c r="AA15" s="1">
        <f t="shared" si="6"/>
        <v>5</v>
      </c>
    </row>
    <row r="16" spans="1:27" s="1" customFormat="1" ht="18.75" customHeight="1">
      <c r="A16" s="30">
        <v>9</v>
      </c>
      <c r="B16" s="28">
        <v>34</v>
      </c>
      <c r="C16" s="25">
        <v>5.7</v>
      </c>
      <c r="D16" s="28">
        <v>32</v>
      </c>
      <c r="E16" s="25">
        <v>6</v>
      </c>
      <c r="F16" s="28">
        <v>31</v>
      </c>
      <c r="G16" s="25">
        <v>5.8</v>
      </c>
      <c r="H16" s="28">
        <v>31.5</v>
      </c>
      <c r="I16" s="25">
        <v>5.9</v>
      </c>
      <c r="J16" s="28">
        <v>18</v>
      </c>
      <c r="K16" s="25">
        <v>6</v>
      </c>
      <c r="L16" s="2"/>
      <c r="M16" s="33">
        <f t="shared" si="7"/>
        <v>5.88</v>
      </c>
      <c r="N16" s="31">
        <f t="shared" si="8"/>
        <v>5.9</v>
      </c>
      <c r="O16" s="32">
        <f t="shared" si="9"/>
        <v>6</v>
      </c>
      <c r="P16" s="32">
        <f t="shared" si="10"/>
        <v>6</v>
      </c>
      <c r="S16" s="1" t="str">
        <f t="shared" si="0"/>
        <v>richtig</v>
      </c>
      <c r="T16" s="1" t="str">
        <f t="shared" si="1"/>
        <v>richtig</v>
      </c>
      <c r="U16" s="1" t="str">
        <f t="shared" si="2"/>
        <v>richtig</v>
      </c>
      <c r="V16" s="1" t="str">
        <f t="shared" si="3"/>
        <v>richtig</v>
      </c>
      <c r="X16" s="1">
        <f t="shared" si="4"/>
        <v>5.88</v>
      </c>
      <c r="Y16" s="19">
        <f t="shared" si="11"/>
        <v>5.9</v>
      </c>
      <c r="Z16" s="1">
        <f t="shared" si="5"/>
        <v>6</v>
      </c>
      <c r="AA16" s="1">
        <f t="shared" si="6"/>
        <v>6</v>
      </c>
    </row>
    <row r="17" spans="1:27" s="1" customFormat="1" ht="18.75" customHeight="1">
      <c r="A17" s="30">
        <v>10</v>
      </c>
      <c r="B17" s="28">
        <v>29</v>
      </c>
      <c r="C17" s="25">
        <v>5</v>
      </c>
      <c r="D17" s="28">
        <v>28</v>
      </c>
      <c r="E17" s="25">
        <v>5.4</v>
      </c>
      <c r="F17" s="28">
        <v>28.5</v>
      </c>
      <c r="G17" s="25">
        <v>5.5</v>
      </c>
      <c r="H17" s="28">
        <v>15.5</v>
      </c>
      <c r="I17" s="25">
        <v>3.4</v>
      </c>
      <c r="J17" s="28">
        <v>13</v>
      </c>
      <c r="K17" s="25">
        <v>4.5999999999999996</v>
      </c>
      <c r="L17" s="2"/>
      <c r="M17" s="33">
        <f t="shared" si="7"/>
        <v>4.7799999999999994</v>
      </c>
      <c r="N17" s="31">
        <f t="shared" si="8"/>
        <v>4.8</v>
      </c>
      <c r="O17" s="32">
        <f t="shared" si="9"/>
        <v>4.75</v>
      </c>
      <c r="P17" s="32">
        <f t="shared" si="10"/>
        <v>5</v>
      </c>
      <c r="S17" s="1" t="str">
        <f t="shared" si="0"/>
        <v>richtig</v>
      </c>
      <c r="T17" s="1" t="str">
        <f t="shared" si="1"/>
        <v>richtig</v>
      </c>
      <c r="U17" s="1" t="str">
        <f t="shared" si="2"/>
        <v>richtig</v>
      </c>
      <c r="V17" s="1" t="str">
        <f t="shared" si="3"/>
        <v>richtig</v>
      </c>
      <c r="X17" s="1">
        <f t="shared" si="4"/>
        <v>4.7799999999999994</v>
      </c>
      <c r="Y17" s="19">
        <f t="shared" si="11"/>
        <v>4.8</v>
      </c>
      <c r="Z17" s="1">
        <f t="shared" si="5"/>
        <v>4.75</v>
      </c>
      <c r="AA17" s="1">
        <f t="shared" si="6"/>
        <v>5</v>
      </c>
    </row>
    <row r="18" spans="1:27" s="1" customFormat="1" ht="18.75" customHeight="1">
      <c r="A18" s="30">
        <v>11</v>
      </c>
      <c r="B18" s="28">
        <v>22</v>
      </c>
      <c r="C18" s="25">
        <v>4.0999999999999996</v>
      </c>
      <c r="D18" s="28">
        <v>25</v>
      </c>
      <c r="E18" s="25">
        <v>4.9000000000000004</v>
      </c>
      <c r="F18" s="28">
        <v>29</v>
      </c>
      <c r="G18" s="25">
        <v>5.5</v>
      </c>
      <c r="H18" s="28">
        <v>13.5</v>
      </c>
      <c r="I18" s="25">
        <v>3.1</v>
      </c>
      <c r="J18" s="28">
        <v>9</v>
      </c>
      <c r="K18" s="25">
        <v>3.5</v>
      </c>
      <c r="L18" s="2"/>
      <c r="M18" s="33">
        <f t="shared" si="7"/>
        <v>4.2200000000000006</v>
      </c>
      <c r="N18" s="31">
        <f t="shared" si="8"/>
        <v>4.2</v>
      </c>
      <c r="O18" s="32">
        <f t="shared" si="9"/>
        <v>4.25</v>
      </c>
      <c r="P18" s="32">
        <f t="shared" si="10"/>
        <v>4</v>
      </c>
      <c r="S18" s="1" t="str">
        <f t="shared" si="0"/>
        <v>richtig</v>
      </c>
      <c r="T18" s="1" t="str">
        <f t="shared" si="1"/>
        <v>richtig</v>
      </c>
      <c r="U18" s="1" t="str">
        <f t="shared" si="2"/>
        <v>richtig</v>
      </c>
      <c r="V18" s="1" t="str">
        <f t="shared" si="3"/>
        <v>richtig</v>
      </c>
      <c r="X18" s="1">
        <f t="shared" si="4"/>
        <v>4.2200000000000006</v>
      </c>
      <c r="Y18" s="19">
        <f t="shared" si="11"/>
        <v>4.2</v>
      </c>
      <c r="Z18" s="1">
        <f t="shared" si="5"/>
        <v>4.25</v>
      </c>
      <c r="AA18" s="1">
        <f t="shared" si="6"/>
        <v>4</v>
      </c>
    </row>
    <row r="19" spans="1:27" s="1" customFormat="1" ht="18.75" customHeight="1">
      <c r="A19" s="30">
        <v>12</v>
      </c>
      <c r="B19" s="28">
        <v>28</v>
      </c>
      <c r="C19" s="25">
        <v>4.9000000000000004</v>
      </c>
      <c r="D19" s="28">
        <v>25</v>
      </c>
      <c r="E19" s="25">
        <v>4.9000000000000004</v>
      </c>
      <c r="F19" s="28">
        <v>17.5</v>
      </c>
      <c r="G19" s="25">
        <v>3.7</v>
      </c>
      <c r="H19" s="28">
        <v>13</v>
      </c>
      <c r="I19" s="25">
        <v>3</v>
      </c>
      <c r="J19" s="28">
        <v>12</v>
      </c>
      <c r="K19" s="25">
        <v>4.3</v>
      </c>
      <c r="L19" s="2"/>
      <c r="M19" s="33">
        <f t="shared" si="7"/>
        <v>4.16</v>
      </c>
      <c r="N19" s="31">
        <f t="shared" si="8"/>
        <v>4.2</v>
      </c>
      <c r="O19" s="32">
        <f t="shared" si="9"/>
        <v>4.25</v>
      </c>
      <c r="P19" s="32">
        <f t="shared" si="10"/>
        <v>4</v>
      </c>
      <c r="S19" s="1" t="str">
        <f t="shared" si="0"/>
        <v>richtig</v>
      </c>
      <c r="T19" s="1" t="str">
        <f t="shared" si="1"/>
        <v>richtig</v>
      </c>
      <c r="U19" s="1" t="str">
        <f t="shared" si="2"/>
        <v>richtig</v>
      </c>
      <c r="V19" s="1" t="str">
        <f t="shared" si="3"/>
        <v>richtig</v>
      </c>
      <c r="X19" s="1">
        <f t="shared" si="4"/>
        <v>4.16</v>
      </c>
      <c r="Y19" s="19">
        <f t="shared" si="11"/>
        <v>4.2</v>
      </c>
      <c r="Z19" s="1">
        <f t="shared" si="5"/>
        <v>4.25</v>
      </c>
      <c r="AA19" s="1">
        <f t="shared" si="6"/>
        <v>4</v>
      </c>
    </row>
    <row r="20" spans="1:27" s="1" customFormat="1" ht="18.75" customHeight="1">
      <c r="A20" s="30">
        <v>13</v>
      </c>
      <c r="B20" s="28">
        <v>30</v>
      </c>
      <c r="C20" s="25">
        <v>5.2</v>
      </c>
      <c r="D20" s="28">
        <v>28</v>
      </c>
      <c r="E20" s="25">
        <v>5.4</v>
      </c>
      <c r="F20" s="28">
        <v>24.5</v>
      </c>
      <c r="G20" s="25">
        <v>4.8</v>
      </c>
      <c r="H20" s="28">
        <v>21.5</v>
      </c>
      <c r="I20" s="25">
        <v>4.4000000000000004</v>
      </c>
      <c r="J20" s="28">
        <v>12.5</v>
      </c>
      <c r="K20" s="25">
        <v>4.5</v>
      </c>
      <c r="L20" s="2"/>
      <c r="M20" s="33">
        <f t="shared" si="7"/>
        <v>4.8600000000000012</v>
      </c>
      <c r="N20" s="31">
        <f t="shared" si="8"/>
        <v>4.9000000000000004</v>
      </c>
      <c r="O20" s="32">
        <f t="shared" si="9"/>
        <v>4.75</v>
      </c>
      <c r="P20" s="32">
        <f t="shared" si="10"/>
        <v>5</v>
      </c>
      <c r="S20" s="1" t="str">
        <f t="shared" si="0"/>
        <v>richtig</v>
      </c>
      <c r="T20" s="1" t="str">
        <f t="shared" si="1"/>
        <v>richtig</v>
      </c>
      <c r="U20" s="1" t="str">
        <f t="shared" si="2"/>
        <v>richtig</v>
      </c>
      <c r="V20" s="1" t="str">
        <f t="shared" si="3"/>
        <v>richtig</v>
      </c>
      <c r="X20" s="1">
        <f t="shared" si="4"/>
        <v>4.8600000000000012</v>
      </c>
      <c r="Y20" s="19">
        <f t="shared" si="11"/>
        <v>4.9000000000000004</v>
      </c>
      <c r="Z20" s="1">
        <f t="shared" si="5"/>
        <v>4.75</v>
      </c>
      <c r="AA20" s="1">
        <f t="shared" si="6"/>
        <v>5</v>
      </c>
    </row>
    <row r="21" spans="1:27" s="1" customFormat="1" ht="18.75" customHeight="1">
      <c r="A21" s="30">
        <v>14</v>
      </c>
      <c r="B21" s="28">
        <v>25</v>
      </c>
      <c r="C21" s="25">
        <v>4.5</v>
      </c>
      <c r="D21" s="28">
        <v>27</v>
      </c>
      <c r="E21" s="25">
        <v>5.2</v>
      </c>
      <c r="F21" s="28">
        <v>26.5</v>
      </c>
      <c r="G21" s="25">
        <v>5.0999999999999996</v>
      </c>
      <c r="H21" s="28">
        <v>21</v>
      </c>
      <c r="I21" s="25">
        <v>4.3</v>
      </c>
      <c r="J21" s="28">
        <v>13.5</v>
      </c>
      <c r="K21" s="25">
        <v>4.8</v>
      </c>
      <c r="L21" s="2"/>
      <c r="M21" s="33">
        <f t="shared" si="7"/>
        <v>4.7799999999999994</v>
      </c>
      <c r="N21" s="31">
        <f t="shared" si="8"/>
        <v>4.8</v>
      </c>
      <c r="O21" s="32">
        <f t="shared" si="9"/>
        <v>4.75</v>
      </c>
      <c r="P21" s="32">
        <f t="shared" si="10"/>
        <v>5</v>
      </c>
      <c r="S21" s="1" t="str">
        <f t="shared" si="0"/>
        <v>richtig</v>
      </c>
      <c r="T21" s="1" t="str">
        <f t="shared" si="1"/>
        <v>richtig</v>
      </c>
      <c r="U21" s="1" t="str">
        <f t="shared" si="2"/>
        <v>richtig</v>
      </c>
      <c r="V21" s="1" t="str">
        <f t="shared" si="3"/>
        <v>richtig</v>
      </c>
      <c r="X21" s="1">
        <f t="shared" si="4"/>
        <v>4.7799999999999994</v>
      </c>
      <c r="Y21" s="19">
        <f t="shared" si="11"/>
        <v>4.8</v>
      </c>
      <c r="Z21" s="1">
        <f t="shared" si="5"/>
        <v>4.75</v>
      </c>
      <c r="AA21" s="1">
        <f t="shared" si="6"/>
        <v>5</v>
      </c>
    </row>
    <row r="22" spans="1:27" ht="13.15">
      <c r="A22" s="3"/>
      <c r="B22" s="28"/>
      <c r="C22" s="25"/>
      <c r="D22" s="28"/>
      <c r="E22" s="25"/>
      <c r="F22" s="28"/>
      <c r="G22" s="25"/>
      <c r="H22" s="28"/>
      <c r="I22" s="25"/>
      <c r="J22" s="28"/>
      <c r="K22" s="25"/>
      <c r="L22" s="2"/>
      <c r="M22" s="2"/>
      <c r="N22" s="4"/>
      <c r="O22" s="2"/>
      <c r="P22" s="2"/>
    </row>
    <row r="23" spans="1:27" ht="22.5" customHeight="1">
      <c r="A23" s="5" t="s">
        <v>0</v>
      </c>
      <c r="B23" s="29">
        <f>AVERAGE(B8:B22)</f>
        <v>27.857142857142858</v>
      </c>
      <c r="C23" s="26">
        <f t="shared" ref="C23:K23" si="12">AVERAGE(C8:C22)</f>
        <v>4.8857142857142861</v>
      </c>
      <c r="D23" s="29">
        <f t="shared" si="12"/>
        <v>26.25</v>
      </c>
      <c r="E23" s="26">
        <f t="shared" si="12"/>
        <v>5.1071428571428568</v>
      </c>
      <c r="F23" s="29">
        <f t="shared" si="12"/>
        <v>25.035714285714285</v>
      </c>
      <c r="G23" s="26">
        <f t="shared" si="12"/>
        <v>4.8999999999999995</v>
      </c>
      <c r="H23" s="29">
        <f t="shared" si="12"/>
        <v>18.5</v>
      </c>
      <c r="I23" s="26">
        <f t="shared" si="12"/>
        <v>3.8928571428571423</v>
      </c>
      <c r="J23" s="29">
        <f t="shared" si="12"/>
        <v>12.535714285714286</v>
      </c>
      <c r="K23" s="26">
        <f t="shared" si="12"/>
        <v>4.4999999999999991</v>
      </c>
      <c r="L23" s="6"/>
      <c r="M23" s="42">
        <f t="shared" ref="M23:P23" si="13">AVERAGE(M8:M22)</f>
        <v>4.6571428571428575</v>
      </c>
      <c r="N23" s="42">
        <f t="shared" si="13"/>
        <v>4.6642857142857137</v>
      </c>
      <c r="O23" s="42">
        <f t="shared" si="13"/>
        <v>4.6607142857142856</v>
      </c>
      <c r="P23" s="42">
        <f t="shared" si="13"/>
        <v>4.6785714285714288</v>
      </c>
      <c r="X23">
        <f t="shared" ref="X23:AA23" si="14">AVERAGE(X8:X22)</f>
        <v>4.6571428571428575</v>
      </c>
      <c r="Y23">
        <f t="shared" si="14"/>
        <v>4.6642857142857137</v>
      </c>
      <c r="Z23">
        <f t="shared" si="14"/>
        <v>4.6607142857142856</v>
      </c>
      <c r="AA23">
        <f t="shared" si="14"/>
        <v>4.6785714285714288</v>
      </c>
    </row>
    <row r="25" spans="1:27">
      <c r="M25" s="1" t="str">
        <f>IF(M23="","",IF(M23=X23,"richtig","stimmt noch nicht"))</f>
        <v>richtig</v>
      </c>
      <c r="N25" s="1" t="str">
        <f>IF(N23="","",IF(N23=Y23,"richtig","stimmt noch nicht"))</f>
        <v>richtig</v>
      </c>
      <c r="O25" s="1" t="str">
        <f>IF(O23="","",IF(O23=Z23,"richtig","stimmt noch nicht"))</f>
        <v>richtig</v>
      </c>
      <c r="P25" s="1" t="str">
        <f>IF(P23="","",IF(P23=AA23,"richtig","stimmt noch nicht"))</f>
        <v>richtig</v>
      </c>
    </row>
  </sheetData>
  <mergeCells count="6">
    <mergeCell ref="N6:P6"/>
    <mergeCell ref="B6:C6"/>
    <mergeCell ref="D6:E6"/>
    <mergeCell ref="F6:G6"/>
    <mergeCell ref="H6:I6"/>
    <mergeCell ref="J6:K6"/>
  </mergeCells>
  <phoneticPr fontId="6" type="noConversion"/>
  <conditionalFormatting sqref="S8:V21">
    <cfRule type="containsText" dxfId="9" priority="4" operator="containsText" text="stimmt noch nicht">
      <formula>NOT(ISERROR(SEARCH("stimmt noch nicht",S8)))</formula>
    </cfRule>
    <cfRule type="containsText" dxfId="8" priority="5" operator="containsText" text="richtig">
      <formula>NOT(ISERROR(SEARCH("richtig",S8)))</formula>
    </cfRule>
    <cfRule type="cellIs" dxfId="7" priority="6" operator="equal">
      <formula>"richtig"</formula>
    </cfRule>
  </conditionalFormatting>
  <conditionalFormatting sqref="M25:P25">
    <cfRule type="containsText" dxfId="6" priority="1" operator="containsText" text="stimmt noch nicht">
      <formula>NOT(ISERROR(SEARCH("stimmt noch nicht",M25)))</formula>
    </cfRule>
    <cfRule type="containsText" dxfId="5" priority="2" operator="containsText" text="richtig">
      <formula>NOT(ISERROR(SEARCH("richtig",M25)))</formula>
    </cfRule>
    <cfRule type="cellIs" dxfId="4" priority="3" operator="equal">
      <formula>"richtig"</formula>
    </cfRule>
  </conditionalFormatting>
  <dataValidations count="4">
    <dataValidation allowBlank="1" showInputMessage="1" showErrorMessage="1" prompt="Berechnen Sie hier den Durchschnitt" sqref="M8:M21 B23:P23" xr:uid="{00000000-0002-0000-0000-000000000000}"/>
    <dataValidation allowBlank="1" showInputMessage="1" showErrorMessage="1" prompt="Runden Sie den Schnitt auf Zehntelsnoten" sqref="N8:N21" xr:uid="{00000000-0002-0000-0000-000001000000}"/>
    <dataValidation allowBlank="1" showInputMessage="1" showErrorMessage="1" prompt="Runden Sie den Schnitt auf Viertelsnoten" sqref="O8:O21" xr:uid="{00000000-0002-0000-0000-000002000000}"/>
    <dataValidation allowBlank="1" showInputMessage="1" showErrorMessage="1" prompt="Runden Sie den Schnitt auf halbe Noten" sqref="P8:P21" xr:uid="{00000000-0002-0000-0000-000003000000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11"/>
  <sheetViews>
    <sheetView workbookViewId="0"/>
  </sheetViews>
  <sheetFormatPr baseColWidth="10" defaultColWidth="11.3984375" defaultRowHeight="14.25"/>
  <cols>
    <col min="1" max="1" width="12.86328125" style="8" bestFit="1" customWidth="1"/>
    <col min="2" max="2" width="45.1328125" style="8" bestFit="1" customWidth="1"/>
    <col min="3" max="3" width="12.73046875" style="8" bestFit="1" customWidth="1"/>
    <col min="4" max="4" width="7.265625" style="18" bestFit="1" customWidth="1"/>
    <col min="5" max="5" width="14.265625" style="8" bestFit="1" customWidth="1"/>
    <col min="6" max="6" width="17.265625" style="8" bestFit="1" customWidth="1"/>
    <col min="7" max="7" width="11.3984375" style="8"/>
    <col min="8" max="8" width="4.86328125" style="8" customWidth="1"/>
    <col min="9" max="12" width="11.3984375" style="8"/>
    <col min="13" max="13" width="21.265625" style="8" customWidth="1"/>
    <col min="14" max="14" width="13.06640625" style="8" hidden="1" customWidth="1"/>
    <col min="15" max="15" width="17" style="8" hidden="1" customWidth="1"/>
    <col min="16" max="16384" width="11.3984375" style="8"/>
  </cols>
  <sheetData>
    <row r="1" spans="1:15" ht="20.25" customHeight="1">
      <c r="A1" s="49" t="s">
        <v>5</v>
      </c>
      <c r="B1" s="49" t="s">
        <v>6</v>
      </c>
      <c r="C1" s="50" t="s">
        <v>7</v>
      </c>
      <c r="D1" s="50" t="s">
        <v>8</v>
      </c>
      <c r="E1" s="50" t="s">
        <v>24</v>
      </c>
      <c r="F1" s="50" t="s">
        <v>26</v>
      </c>
      <c r="J1" s="9"/>
      <c r="K1" s="9"/>
      <c r="L1" s="9"/>
      <c r="N1" s="7" t="s">
        <v>28</v>
      </c>
      <c r="O1" s="7" t="s">
        <v>29</v>
      </c>
    </row>
    <row r="2" spans="1:15">
      <c r="A2" s="10">
        <v>43342</v>
      </c>
      <c r="B2" s="11" t="s">
        <v>9</v>
      </c>
      <c r="C2" s="12">
        <v>95</v>
      </c>
      <c r="D2" s="13">
        <v>2</v>
      </c>
      <c r="E2" s="14">
        <f>C2*D2</f>
        <v>190</v>
      </c>
      <c r="F2" s="14">
        <f>ROUNDUP(C2,-1)*D2</f>
        <v>200</v>
      </c>
      <c r="N2" s="14">
        <f t="shared" ref="N2:N33" si="0">C2*D2</f>
        <v>190</v>
      </c>
      <c r="O2" s="14">
        <f t="shared" ref="O2:O33" si="1">ROUND(C2,-1)*D2</f>
        <v>200</v>
      </c>
    </row>
    <row r="3" spans="1:15">
      <c r="A3" s="10">
        <v>43342</v>
      </c>
      <c r="B3" s="11" t="s">
        <v>10</v>
      </c>
      <c r="C3" s="12">
        <v>165</v>
      </c>
      <c r="D3" s="13">
        <v>10</v>
      </c>
      <c r="E3" s="14">
        <f t="shared" ref="E3:E66" si="2">C3*D3</f>
        <v>1650</v>
      </c>
      <c r="F3" s="14">
        <f t="shared" ref="F3:F66" si="3">ROUNDUP(C3,-1)*D3</f>
        <v>1700</v>
      </c>
      <c r="I3" s="86" t="s">
        <v>25</v>
      </c>
      <c r="N3" s="14">
        <f t="shared" si="0"/>
        <v>1650</v>
      </c>
      <c r="O3" s="14">
        <f t="shared" si="1"/>
        <v>1700</v>
      </c>
    </row>
    <row r="4" spans="1:15">
      <c r="A4" s="10">
        <v>43342</v>
      </c>
      <c r="B4" s="11" t="s">
        <v>11</v>
      </c>
      <c r="C4" s="12">
        <v>470</v>
      </c>
      <c r="D4" s="13">
        <v>12</v>
      </c>
      <c r="E4" s="14">
        <f t="shared" si="2"/>
        <v>5640</v>
      </c>
      <c r="F4" s="14">
        <f t="shared" si="3"/>
        <v>5640</v>
      </c>
      <c r="N4" s="14">
        <f t="shared" si="0"/>
        <v>5640</v>
      </c>
      <c r="O4" s="14">
        <f t="shared" si="1"/>
        <v>5640</v>
      </c>
    </row>
    <row r="5" spans="1:15">
      <c r="A5" s="10">
        <v>43342</v>
      </c>
      <c r="B5" s="11" t="s">
        <v>12</v>
      </c>
      <c r="C5" s="12">
        <v>100</v>
      </c>
      <c r="D5" s="13">
        <v>1</v>
      </c>
      <c r="E5" s="14">
        <f t="shared" si="2"/>
        <v>100</v>
      </c>
      <c r="F5" s="14">
        <f t="shared" si="3"/>
        <v>100</v>
      </c>
      <c r="G5" s="15"/>
      <c r="H5" s="15">
        <v>1</v>
      </c>
      <c r="I5" s="8" t="s">
        <v>64</v>
      </c>
      <c r="N5" s="14">
        <f t="shared" si="0"/>
        <v>100</v>
      </c>
      <c r="O5" s="14">
        <f t="shared" si="1"/>
        <v>100</v>
      </c>
    </row>
    <row r="6" spans="1:15">
      <c r="A6" s="10">
        <v>43342</v>
      </c>
      <c r="B6" s="11" t="s">
        <v>13</v>
      </c>
      <c r="C6" s="12">
        <v>298</v>
      </c>
      <c r="D6" s="13">
        <v>21</v>
      </c>
      <c r="E6" s="14">
        <f t="shared" si="2"/>
        <v>6258</v>
      </c>
      <c r="F6" s="14">
        <f t="shared" si="3"/>
        <v>6300</v>
      </c>
      <c r="G6" s="15"/>
      <c r="N6" s="14">
        <f t="shared" si="0"/>
        <v>6258</v>
      </c>
      <c r="O6" s="14">
        <f t="shared" si="1"/>
        <v>6300</v>
      </c>
    </row>
    <row r="7" spans="1:15">
      <c r="A7" s="10">
        <v>43342</v>
      </c>
      <c r="B7" s="11" t="s">
        <v>14</v>
      </c>
      <c r="C7" s="12">
        <v>265</v>
      </c>
      <c r="D7" s="13">
        <v>8</v>
      </c>
      <c r="E7" s="14">
        <f t="shared" si="2"/>
        <v>2120</v>
      </c>
      <c r="F7" s="14">
        <f t="shared" si="3"/>
        <v>2160</v>
      </c>
      <c r="G7" s="15"/>
      <c r="H7" s="15">
        <v>2</v>
      </c>
      <c r="I7" s="8" t="s">
        <v>65</v>
      </c>
      <c r="N7" s="14">
        <f t="shared" si="0"/>
        <v>2120</v>
      </c>
      <c r="O7" s="14">
        <f t="shared" si="1"/>
        <v>2160</v>
      </c>
    </row>
    <row r="8" spans="1:15">
      <c r="A8" s="10">
        <v>43342</v>
      </c>
      <c r="B8" s="11" t="s">
        <v>15</v>
      </c>
      <c r="C8" s="12">
        <v>465</v>
      </c>
      <c r="D8" s="13">
        <v>3</v>
      </c>
      <c r="E8" s="14">
        <f t="shared" si="2"/>
        <v>1395</v>
      </c>
      <c r="F8" s="14">
        <f t="shared" si="3"/>
        <v>1410</v>
      </c>
      <c r="G8" s="15"/>
      <c r="H8" s="15"/>
      <c r="I8" s="95">
        <f>SUM(E2:E111)</f>
        <v>650763</v>
      </c>
      <c r="J8" s="96"/>
      <c r="L8" s="16" t="str">
        <f>IF(I8="","",IF(I8=SUM(N2:N111),"richtig","falsch"))</f>
        <v>richtig</v>
      </c>
      <c r="N8" s="14">
        <f t="shared" si="0"/>
        <v>1395</v>
      </c>
      <c r="O8" s="14">
        <f t="shared" si="1"/>
        <v>1410</v>
      </c>
    </row>
    <row r="9" spans="1:15">
      <c r="A9" s="10">
        <v>43342</v>
      </c>
      <c r="B9" s="11" t="s">
        <v>16</v>
      </c>
      <c r="C9" s="12">
        <v>445</v>
      </c>
      <c r="D9" s="13">
        <v>10</v>
      </c>
      <c r="E9" s="14">
        <f t="shared" si="2"/>
        <v>4450</v>
      </c>
      <c r="F9" s="14">
        <f t="shared" si="3"/>
        <v>4500</v>
      </c>
      <c r="G9" s="15"/>
      <c r="H9" s="15"/>
      <c r="I9" s="96"/>
      <c r="J9" s="96"/>
      <c r="N9" s="14">
        <f t="shared" si="0"/>
        <v>4450</v>
      </c>
      <c r="O9" s="14">
        <f t="shared" si="1"/>
        <v>4500</v>
      </c>
    </row>
    <row r="10" spans="1:15">
      <c r="A10" s="10">
        <v>43343</v>
      </c>
      <c r="B10" s="11" t="s">
        <v>17</v>
      </c>
      <c r="C10" s="12">
        <v>535</v>
      </c>
      <c r="D10" s="13">
        <v>15</v>
      </c>
      <c r="E10" s="14">
        <f t="shared" si="2"/>
        <v>8025</v>
      </c>
      <c r="F10" s="14">
        <f t="shared" si="3"/>
        <v>8100</v>
      </c>
      <c r="G10" s="15"/>
      <c r="H10" s="15"/>
      <c r="N10" s="14">
        <f t="shared" si="0"/>
        <v>8025</v>
      </c>
      <c r="O10" s="14">
        <f t="shared" si="1"/>
        <v>8100</v>
      </c>
    </row>
    <row r="11" spans="1:15">
      <c r="A11" s="10">
        <v>43344</v>
      </c>
      <c r="B11" s="11" t="s">
        <v>18</v>
      </c>
      <c r="C11" s="12">
        <v>765</v>
      </c>
      <c r="D11" s="13">
        <v>20</v>
      </c>
      <c r="E11" s="14">
        <f t="shared" si="2"/>
        <v>15300</v>
      </c>
      <c r="F11" s="14">
        <f t="shared" si="3"/>
        <v>15400</v>
      </c>
      <c r="G11" s="15"/>
      <c r="H11" s="15"/>
      <c r="I11" s="87" t="s">
        <v>56</v>
      </c>
      <c r="N11" s="14">
        <f t="shared" si="0"/>
        <v>15300</v>
      </c>
      <c r="O11" s="14">
        <f t="shared" si="1"/>
        <v>15400</v>
      </c>
    </row>
    <row r="12" spans="1:15">
      <c r="A12" s="10">
        <v>43344</v>
      </c>
      <c r="B12" s="11" t="s">
        <v>19</v>
      </c>
      <c r="C12" s="12">
        <v>665</v>
      </c>
      <c r="D12" s="13">
        <v>8</v>
      </c>
      <c r="E12" s="14">
        <f t="shared" si="2"/>
        <v>5320</v>
      </c>
      <c r="F12" s="14">
        <f t="shared" si="3"/>
        <v>5360</v>
      </c>
      <c r="G12" s="15"/>
      <c r="H12" s="15"/>
      <c r="I12" s="87" t="s">
        <v>66</v>
      </c>
      <c r="N12" s="14">
        <f t="shared" si="0"/>
        <v>5320</v>
      </c>
      <c r="O12" s="14">
        <f t="shared" si="1"/>
        <v>5360</v>
      </c>
    </row>
    <row r="13" spans="1:15">
      <c r="A13" s="10">
        <v>43344</v>
      </c>
      <c r="B13" s="11" t="s">
        <v>20</v>
      </c>
      <c r="C13" s="12">
        <v>855</v>
      </c>
      <c r="D13" s="13">
        <v>2</v>
      </c>
      <c r="E13" s="14">
        <f t="shared" si="2"/>
        <v>1710</v>
      </c>
      <c r="F13" s="14">
        <f t="shared" si="3"/>
        <v>1720</v>
      </c>
      <c r="G13" s="15"/>
      <c r="H13" s="15"/>
      <c r="I13" s="88" t="s">
        <v>57</v>
      </c>
      <c r="N13" s="14">
        <f t="shared" si="0"/>
        <v>1710</v>
      </c>
      <c r="O13" s="14">
        <f t="shared" si="1"/>
        <v>1720</v>
      </c>
    </row>
    <row r="14" spans="1:15">
      <c r="A14" s="10">
        <v>43347</v>
      </c>
      <c r="B14" s="11" t="s">
        <v>21</v>
      </c>
      <c r="C14" s="12">
        <v>1450</v>
      </c>
      <c r="D14" s="13">
        <v>5</v>
      </c>
      <c r="E14" s="14">
        <f t="shared" si="2"/>
        <v>7250</v>
      </c>
      <c r="F14" s="14">
        <f t="shared" si="3"/>
        <v>7250</v>
      </c>
      <c r="G14" s="15"/>
      <c r="H14" s="15"/>
      <c r="I14" s="89" t="s">
        <v>58</v>
      </c>
      <c r="N14" s="14">
        <f t="shared" si="0"/>
        <v>7250</v>
      </c>
      <c r="O14" s="14">
        <f t="shared" si="1"/>
        <v>7250</v>
      </c>
    </row>
    <row r="15" spans="1:15">
      <c r="A15" s="10">
        <v>43348</v>
      </c>
      <c r="B15" s="11" t="s">
        <v>10</v>
      </c>
      <c r="C15" s="12">
        <v>165</v>
      </c>
      <c r="D15" s="13">
        <v>11</v>
      </c>
      <c r="E15" s="14">
        <f t="shared" si="2"/>
        <v>1815</v>
      </c>
      <c r="F15" s="14">
        <f t="shared" si="3"/>
        <v>1870</v>
      </c>
      <c r="G15" s="15"/>
      <c r="N15" s="14">
        <f t="shared" si="0"/>
        <v>1815</v>
      </c>
      <c r="O15" s="14">
        <f t="shared" si="1"/>
        <v>1870</v>
      </c>
    </row>
    <row r="16" spans="1:15">
      <c r="A16" s="10">
        <v>43348</v>
      </c>
      <c r="B16" s="11" t="s">
        <v>19</v>
      </c>
      <c r="C16" s="12">
        <v>665</v>
      </c>
      <c r="D16" s="13">
        <v>25</v>
      </c>
      <c r="E16" s="14">
        <f t="shared" si="2"/>
        <v>16625</v>
      </c>
      <c r="F16" s="14">
        <f t="shared" si="3"/>
        <v>16750</v>
      </c>
      <c r="G16" s="15"/>
      <c r="H16" s="15">
        <v>3</v>
      </c>
      <c r="I16" s="8" t="s">
        <v>67</v>
      </c>
      <c r="N16" s="14">
        <f t="shared" si="0"/>
        <v>16625</v>
      </c>
      <c r="O16" s="14">
        <f t="shared" si="1"/>
        <v>16750</v>
      </c>
    </row>
    <row r="17" spans="1:15">
      <c r="A17" s="10">
        <v>43348</v>
      </c>
      <c r="B17" s="11" t="s">
        <v>20</v>
      </c>
      <c r="C17" s="12">
        <v>855</v>
      </c>
      <c r="D17" s="13">
        <v>3</v>
      </c>
      <c r="E17" s="14">
        <f t="shared" si="2"/>
        <v>2565</v>
      </c>
      <c r="F17" s="14">
        <f t="shared" si="3"/>
        <v>2580</v>
      </c>
      <c r="G17" s="15"/>
      <c r="H17" s="15"/>
      <c r="I17" s="95">
        <f>SUM(F2:F111)</f>
        <v>653650</v>
      </c>
      <c r="J17" s="96"/>
      <c r="L17" s="16" t="str">
        <f>IF(I17="","",IF(I17=SUM(O2:O111),"richtig","falsch"))</f>
        <v>richtig</v>
      </c>
      <c r="N17" s="14">
        <f t="shared" si="0"/>
        <v>2565</v>
      </c>
      <c r="O17" s="14">
        <f t="shared" si="1"/>
        <v>2580</v>
      </c>
    </row>
    <row r="18" spans="1:15">
      <c r="A18" s="10">
        <v>43349</v>
      </c>
      <c r="B18" s="11" t="s">
        <v>13</v>
      </c>
      <c r="C18" s="12">
        <v>298</v>
      </c>
      <c r="D18" s="13">
        <v>9</v>
      </c>
      <c r="E18" s="14">
        <f t="shared" si="2"/>
        <v>2682</v>
      </c>
      <c r="F18" s="14">
        <f t="shared" si="3"/>
        <v>2700</v>
      </c>
      <c r="H18" s="15"/>
      <c r="I18" s="96"/>
      <c r="J18" s="96"/>
      <c r="N18" s="14">
        <f t="shared" si="0"/>
        <v>2682</v>
      </c>
      <c r="O18" s="14">
        <f t="shared" si="1"/>
        <v>2700</v>
      </c>
    </row>
    <row r="19" spans="1:15">
      <c r="A19" s="10">
        <v>43350</v>
      </c>
      <c r="B19" s="11" t="s">
        <v>13</v>
      </c>
      <c r="C19" s="12">
        <v>298</v>
      </c>
      <c r="D19" s="13">
        <v>14</v>
      </c>
      <c r="E19" s="14">
        <f t="shared" si="2"/>
        <v>4172</v>
      </c>
      <c r="F19" s="14">
        <f t="shared" si="3"/>
        <v>4200</v>
      </c>
      <c r="N19" s="14">
        <f t="shared" si="0"/>
        <v>4172</v>
      </c>
      <c r="O19" s="14">
        <f t="shared" si="1"/>
        <v>4200</v>
      </c>
    </row>
    <row r="20" spans="1:15">
      <c r="A20" s="10">
        <v>43351</v>
      </c>
      <c r="B20" s="11" t="s">
        <v>13</v>
      </c>
      <c r="C20" s="12">
        <v>298</v>
      </c>
      <c r="D20" s="13">
        <v>5</v>
      </c>
      <c r="E20" s="14">
        <f t="shared" si="2"/>
        <v>1490</v>
      </c>
      <c r="F20" s="14">
        <f t="shared" si="3"/>
        <v>1500</v>
      </c>
      <c r="H20" s="15">
        <v>4</v>
      </c>
      <c r="I20" s="17" t="s">
        <v>27</v>
      </c>
      <c r="N20" s="14">
        <f t="shared" si="0"/>
        <v>1490</v>
      </c>
      <c r="O20" s="14">
        <f t="shared" si="1"/>
        <v>1500</v>
      </c>
    </row>
    <row r="21" spans="1:15">
      <c r="A21" s="10">
        <v>43351</v>
      </c>
      <c r="B21" s="11" t="s">
        <v>21</v>
      </c>
      <c r="C21" s="12">
        <v>1450</v>
      </c>
      <c r="D21" s="13">
        <v>1</v>
      </c>
      <c r="E21" s="14">
        <f t="shared" si="2"/>
        <v>1450</v>
      </c>
      <c r="F21" s="14">
        <f t="shared" si="3"/>
        <v>1450</v>
      </c>
      <c r="I21" s="95">
        <f>I17-I8</f>
        <v>2887</v>
      </c>
      <c r="J21" s="96"/>
      <c r="L21" s="16" t="str">
        <f>IF(OR(I8="",I17="",I21=""),"",IF(ABS(SUM(O2:O111)-SUM(N2:N111))=ABS(I21),"richtig","falsch"))</f>
        <v>richtig</v>
      </c>
      <c r="N21" s="14">
        <f t="shared" si="0"/>
        <v>1450</v>
      </c>
      <c r="O21" s="14">
        <f t="shared" si="1"/>
        <v>1450</v>
      </c>
    </row>
    <row r="22" spans="1:15">
      <c r="A22" s="10">
        <v>43354</v>
      </c>
      <c r="B22" s="11" t="s">
        <v>22</v>
      </c>
      <c r="C22" s="12">
        <v>590</v>
      </c>
      <c r="D22" s="13">
        <v>22</v>
      </c>
      <c r="E22" s="14">
        <f t="shared" si="2"/>
        <v>12980</v>
      </c>
      <c r="F22" s="14">
        <f t="shared" si="3"/>
        <v>12980</v>
      </c>
      <c r="I22" s="96"/>
      <c r="J22" s="96"/>
      <c r="N22" s="14">
        <f t="shared" si="0"/>
        <v>12980</v>
      </c>
      <c r="O22" s="14">
        <f t="shared" si="1"/>
        <v>12980</v>
      </c>
    </row>
    <row r="23" spans="1:15">
      <c r="A23" s="10">
        <v>43357</v>
      </c>
      <c r="B23" s="11" t="s">
        <v>22</v>
      </c>
      <c r="C23" s="12">
        <v>590</v>
      </c>
      <c r="D23" s="13">
        <v>12</v>
      </c>
      <c r="E23" s="14">
        <f t="shared" si="2"/>
        <v>7080</v>
      </c>
      <c r="F23" s="14">
        <f t="shared" si="3"/>
        <v>7080</v>
      </c>
      <c r="N23" s="14">
        <f t="shared" si="0"/>
        <v>7080</v>
      </c>
      <c r="O23" s="14">
        <f t="shared" si="1"/>
        <v>7080</v>
      </c>
    </row>
    <row r="24" spans="1:15">
      <c r="A24" s="10">
        <v>43357</v>
      </c>
      <c r="B24" s="11" t="s">
        <v>22</v>
      </c>
      <c r="C24" s="12">
        <v>590</v>
      </c>
      <c r="D24" s="13">
        <v>1</v>
      </c>
      <c r="E24" s="14">
        <f t="shared" si="2"/>
        <v>590</v>
      </c>
      <c r="F24" s="14">
        <f t="shared" si="3"/>
        <v>590</v>
      </c>
      <c r="N24" s="14">
        <f t="shared" si="0"/>
        <v>590</v>
      </c>
      <c r="O24" s="14">
        <f t="shared" si="1"/>
        <v>590</v>
      </c>
    </row>
    <row r="25" spans="1:15">
      <c r="A25" s="10">
        <v>43363</v>
      </c>
      <c r="B25" s="11" t="s">
        <v>11</v>
      </c>
      <c r="C25" s="12">
        <v>470</v>
      </c>
      <c r="D25" s="13">
        <v>21</v>
      </c>
      <c r="E25" s="14">
        <f t="shared" si="2"/>
        <v>9870</v>
      </c>
      <c r="F25" s="14">
        <f t="shared" si="3"/>
        <v>9870</v>
      </c>
      <c r="N25" s="14">
        <f t="shared" si="0"/>
        <v>9870</v>
      </c>
      <c r="O25" s="14">
        <f t="shared" si="1"/>
        <v>9870</v>
      </c>
    </row>
    <row r="26" spans="1:15">
      <c r="A26" s="10">
        <v>43364</v>
      </c>
      <c r="B26" s="11" t="s">
        <v>12</v>
      </c>
      <c r="C26" s="12">
        <v>100</v>
      </c>
      <c r="D26" s="13">
        <v>8</v>
      </c>
      <c r="E26" s="14">
        <f t="shared" si="2"/>
        <v>800</v>
      </c>
      <c r="F26" s="14">
        <f t="shared" si="3"/>
        <v>800</v>
      </c>
      <c r="N26" s="14">
        <f t="shared" si="0"/>
        <v>800</v>
      </c>
      <c r="O26" s="14">
        <f t="shared" si="1"/>
        <v>800</v>
      </c>
    </row>
    <row r="27" spans="1:15">
      <c r="A27" s="10">
        <v>43369</v>
      </c>
      <c r="B27" s="11" t="s">
        <v>19</v>
      </c>
      <c r="C27" s="12">
        <v>665</v>
      </c>
      <c r="D27" s="13">
        <v>3</v>
      </c>
      <c r="E27" s="14">
        <f t="shared" si="2"/>
        <v>1995</v>
      </c>
      <c r="F27" s="14">
        <f t="shared" si="3"/>
        <v>2010</v>
      </c>
      <c r="N27" s="14">
        <f t="shared" si="0"/>
        <v>1995</v>
      </c>
      <c r="O27" s="14">
        <f t="shared" si="1"/>
        <v>2010</v>
      </c>
    </row>
    <row r="28" spans="1:15">
      <c r="A28" s="10">
        <v>43372</v>
      </c>
      <c r="B28" s="11" t="s">
        <v>20</v>
      </c>
      <c r="C28" s="12">
        <v>855</v>
      </c>
      <c r="D28" s="13">
        <v>10</v>
      </c>
      <c r="E28" s="14">
        <f t="shared" si="2"/>
        <v>8550</v>
      </c>
      <c r="F28" s="14">
        <f t="shared" si="3"/>
        <v>8600</v>
      </c>
      <c r="N28" s="14">
        <f t="shared" si="0"/>
        <v>8550</v>
      </c>
      <c r="O28" s="14">
        <f t="shared" si="1"/>
        <v>8600</v>
      </c>
    </row>
    <row r="29" spans="1:15">
      <c r="A29" s="10">
        <v>43375</v>
      </c>
      <c r="B29" s="11" t="s">
        <v>15</v>
      </c>
      <c r="C29" s="12">
        <v>465</v>
      </c>
      <c r="D29" s="13">
        <v>15</v>
      </c>
      <c r="E29" s="14">
        <f t="shared" si="2"/>
        <v>6975</v>
      </c>
      <c r="F29" s="14">
        <f t="shared" si="3"/>
        <v>7050</v>
      </c>
      <c r="N29" s="14">
        <f t="shared" si="0"/>
        <v>6975</v>
      </c>
      <c r="O29" s="14">
        <f t="shared" si="1"/>
        <v>7050</v>
      </c>
    </row>
    <row r="30" spans="1:15">
      <c r="A30" s="10">
        <v>43378</v>
      </c>
      <c r="B30" s="11" t="s">
        <v>16</v>
      </c>
      <c r="C30" s="12">
        <v>445</v>
      </c>
      <c r="D30" s="13">
        <v>20</v>
      </c>
      <c r="E30" s="14">
        <f t="shared" si="2"/>
        <v>8900</v>
      </c>
      <c r="F30" s="14">
        <f t="shared" si="3"/>
        <v>9000</v>
      </c>
      <c r="N30" s="14">
        <f t="shared" si="0"/>
        <v>8900</v>
      </c>
      <c r="O30" s="14">
        <f t="shared" si="1"/>
        <v>9000</v>
      </c>
    </row>
    <row r="31" spans="1:15">
      <c r="A31" s="10">
        <v>43379</v>
      </c>
      <c r="B31" s="11" t="s">
        <v>17</v>
      </c>
      <c r="C31" s="12">
        <v>535</v>
      </c>
      <c r="D31" s="13">
        <v>8</v>
      </c>
      <c r="E31" s="14">
        <f t="shared" si="2"/>
        <v>4280</v>
      </c>
      <c r="F31" s="14">
        <f t="shared" si="3"/>
        <v>4320</v>
      </c>
      <c r="N31" s="14">
        <f t="shared" si="0"/>
        <v>4280</v>
      </c>
      <c r="O31" s="14">
        <f t="shared" si="1"/>
        <v>4320</v>
      </c>
    </row>
    <row r="32" spans="1:15">
      <c r="A32" s="10">
        <v>43384</v>
      </c>
      <c r="B32" s="11" t="s">
        <v>18</v>
      </c>
      <c r="C32" s="12">
        <v>765</v>
      </c>
      <c r="D32" s="13">
        <v>2</v>
      </c>
      <c r="E32" s="14">
        <f t="shared" si="2"/>
        <v>1530</v>
      </c>
      <c r="F32" s="14">
        <f t="shared" si="3"/>
        <v>1540</v>
      </c>
      <c r="N32" s="14">
        <f t="shared" si="0"/>
        <v>1530</v>
      </c>
      <c r="O32" s="14">
        <f t="shared" si="1"/>
        <v>1540</v>
      </c>
    </row>
    <row r="33" spans="1:15">
      <c r="A33" s="10">
        <v>43385</v>
      </c>
      <c r="B33" s="11" t="s">
        <v>22</v>
      </c>
      <c r="C33" s="12">
        <v>590</v>
      </c>
      <c r="D33" s="13">
        <v>5</v>
      </c>
      <c r="E33" s="14">
        <f t="shared" si="2"/>
        <v>2950</v>
      </c>
      <c r="F33" s="14">
        <f t="shared" si="3"/>
        <v>2950</v>
      </c>
      <c r="N33" s="14">
        <f t="shared" si="0"/>
        <v>2950</v>
      </c>
      <c r="O33" s="14">
        <f t="shared" si="1"/>
        <v>2950</v>
      </c>
    </row>
    <row r="34" spans="1:15">
      <c r="A34" s="10">
        <v>43390</v>
      </c>
      <c r="B34" s="11" t="s">
        <v>11</v>
      </c>
      <c r="C34" s="12">
        <v>470</v>
      </c>
      <c r="D34" s="13">
        <v>11</v>
      </c>
      <c r="E34" s="14">
        <f t="shared" si="2"/>
        <v>5170</v>
      </c>
      <c r="F34" s="14">
        <f t="shared" si="3"/>
        <v>5170</v>
      </c>
      <c r="N34" s="14">
        <f t="shared" ref="N34:N65" si="4">C34*D34</f>
        <v>5170</v>
      </c>
      <c r="O34" s="14">
        <f t="shared" ref="O34:O65" si="5">ROUND(C34,-1)*D34</f>
        <v>5170</v>
      </c>
    </row>
    <row r="35" spans="1:15">
      <c r="A35" s="10">
        <v>43393</v>
      </c>
      <c r="B35" s="11" t="s">
        <v>12</v>
      </c>
      <c r="C35" s="12">
        <v>100</v>
      </c>
      <c r="D35" s="13">
        <v>25</v>
      </c>
      <c r="E35" s="14">
        <f t="shared" si="2"/>
        <v>2500</v>
      </c>
      <c r="F35" s="14">
        <f t="shared" si="3"/>
        <v>2500</v>
      </c>
      <c r="N35" s="14">
        <f t="shared" si="4"/>
        <v>2500</v>
      </c>
      <c r="O35" s="14">
        <f t="shared" si="5"/>
        <v>2500</v>
      </c>
    </row>
    <row r="36" spans="1:15">
      <c r="A36" s="10">
        <v>43396</v>
      </c>
      <c r="B36" s="11" t="s">
        <v>19</v>
      </c>
      <c r="C36" s="12">
        <v>665</v>
      </c>
      <c r="D36" s="13">
        <v>3</v>
      </c>
      <c r="E36" s="14">
        <f t="shared" si="2"/>
        <v>1995</v>
      </c>
      <c r="F36" s="14">
        <f t="shared" si="3"/>
        <v>2010</v>
      </c>
      <c r="N36" s="14">
        <f t="shared" si="4"/>
        <v>1995</v>
      </c>
      <c r="O36" s="14">
        <f t="shared" si="5"/>
        <v>2010</v>
      </c>
    </row>
    <row r="37" spans="1:15">
      <c r="A37" s="10">
        <v>43399</v>
      </c>
      <c r="B37" s="11" t="s">
        <v>20</v>
      </c>
      <c r="C37" s="12">
        <v>855</v>
      </c>
      <c r="D37" s="13">
        <v>9</v>
      </c>
      <c r="E37" s="14">
        <f t="shared" si="2"/>
        <v>7695</v>
      </c>
      <c r="F37" s="14">
        <f t="shared" si="3"/>
        <v>7740</v>
      </c>
      <c r="N37" s="14">
        <f t="shared" si="4"/>
        <v>7695</v>
      </c>
      <c r="O37" s="14">
        <f t="shared" si="5"/>
        <v>7740</v>
      </c>
    </row>
    <row r="38" spans="1:15">
      <c r="A38" s="10">
        <v>43399</v>
      </c>
      <c r="B38" s="11" t="s">
        <v>23</v>
      </c>
      <c r="C38" s="12">
        <v>570</v>
      </c>
      <c r="D38" s="13">
        <v>14</v>
      </c>
      <c r="E38" s="14">
        <f t="shared" si="2"/>
        <v>7980</v>
      </c>
      <c r="F38" s="14">
        <f t="shared" si="3"/>
        <v>7980</v>
      </c>
      <c r="N38" s="14">
        <f t="shared" si="4"/>
        <v>7980</v>
      </c>
      <c r="O38" s="14">
        <f t="shared" si="5"/>
        <v>7980</v>
      </c>
    </row>
    <row r="39" spans="1:15">
      <c r="A39" s="10">
        <v>43405</v>
      </c>
      <c r="B39" s="11" t="s">
        <v>19</v>
      </c>
      <c r="C39" s="12">
        <v>665</v>
      </c>
      <c r="D39" s="13">
        <v>5</v>
      </c>
      <c r="E39" s="14">
        <f t="shared" si="2"/>
        <v>3325</v>
      </c>
      <c r="F39" s="14">
        <f t="shared" si="3"/>
        <v>3350</v>
      </c>
      <c r="N39" s="14">
        <f t="shared" si="4"/>
        <v>3325</v>
      </c>
      <c r="O39" s="14">
        <f t="shared" si="5"/>
        <v>3350</v>
      </c>
    </row>
    <row r="40" spans="1:15">
      <c r="A40" s="10">
        <v>43406</v>
      </c>
      <c r="B40" s="11" t="s">
        <v>13</v>
      </c>
      <c r="C40" s="12">
        <v>298</v>
      </c>
      <c r="D40" s="13">
        <v>1</v>
      </c>
      <c r="E40" s="14">
        <f t="shared" si="2"/>
        <v>298</v>
      </c>
      <c r="F40" s="14">
        <f t="shared" si="3"/>
        <v>300</v>
      </c>
      <c r="N40" s="14">
        <f t="shared" si="4"/>
        <v>298</v>
      </c>
      <c r="O40" s="14">
        <f t="shared" si="5"/>
        <v>300</v>
      </c>
    </row>
    <row r="41" spans="1:15">
      <c r="A41" s="10">
        <v>43411</v>
      </c>
      <c r="B41" s="11" t="s">
        <v>23</v>
      </c>
      <c r="C41" s="12">
        <v>570</v>
      </c>
      <c r="D41" s="13">
        <v>22</v>
      </c>
      <c r="E41" s="14">
        <f t="shared" si="2"/>
        <v>12540</v>
      </c>
      <c r="F41" s="14">
        <f t="shared" si="3"/>
        <v>12540</v>
      </c>
      <c r="N41" s="14">
        <f t="shared" si="4"/>
        <v>12540</v>
      </c>
      <c r="O41" s="14">
        <f t="shared" si="5"/>
        <v>12540</v>
      </c>
    </row>
    <row r="42" spans="1:15">
      <c r="A42" s="10">
        <v>43414</v>
      </c>
      <c r="B42" s="11" t="s">
        <v>19</v>
      </c>
      <c r="C42" s="12">
        <v>665</v>
      </c>
      <c r="D42" s="13">
        <v>12</v>
      </c>
      <c r="E42" s="14">
        <f t="shared" si="2"/>
        <v>7980</v>
      </c>
      <c r="F42" s="14">
        <f t="shared" si="3"/>
        <v>8040</v>
      </c>
      <c r="N42" s="14">
        <f t="shared" si="4"/>
        <v>7980</v>
      </c>
      <c r="O42" s="14">
        <f t="shared" si="5"/>
        <v>8040</v>
      </c>
    </row>
    <row r="43" spans="1:15">
      <c r="A43" s="10">
        <v>43417</v>
      </c>
      <c r="B43" s="11" t="s">
        <v>20</v>
      </c>
      <c r="C43" s="12">
        <v>855</v>
      </c>
      <c r="D43" s="13">
        <v>1</v>
      </c>
      <c r="E43" s="14">
        <f t="shared" si="2"/>
        <v>855</v>
      </c>
      <c r="F43" s="14">
        <f t="shared" si="3"/>
        <v>860</v>
      </c>
      <c r="N43" s="14">
        <f t="shared" si="4"/>
        <v>855</v>
      </c>
      <c r="O43" s="14">
        <f t="shared" si="5"/>
        <v>860</v>
      </c>
    </row>
    <row r="44" spans="1:15">
      <c r="A44" s="10">
        <v>43420</v>
      </c>
      <c r="B44" s="11" t="s">
        <v>21</v>
      </c>
      <c r="C44" s="12">
        <v>1450</v>
      </c>
      <c r="D44" s="13">
        <v>21</v>
      </c>
      <c r="E44" s="14">
        <f t="shared" si="2"/>
        <v>30450</v>
      </c>
      <c r="F44" s="14">
        <f t="shared" si="3"/>
        <v>30450</v>
      </c>
      <c r="N44" s="14">
        <f t="shared" si="4"/>
        <v>30450</v>
      </c>
      <c r="O44" s="14">
        <f t="shared" si="5"/>
        <v>30450</v>
      </c>
    </row>
    <row r="45" spans="1:15">
      <c r="A45" s="10">
        <v>43421</v>
      </c>
      <c r="B45" s="11" t="s">
        <v>19</v>
      </c>
      <c r="C45" s="12">
        <v>665</v>
      </c>
      <c r="D45" s="13">
        <v>8</v>
      </c>
      <c r="E45" s="14">
        <f t="shared" si="2"/>
        <v>5320</v>
      </c>
      <c r="F45" s="14">
        <f t="shared" si="3"/>
        <v>5360</v>
      </c>
      <c r="N45" s="14">
        <f t="shared" si="4"/>
        <v>5320</v>
      </c>
      <c r="O45" s="14">
        <f t="shared" si="5"/>
        <v>5360</v>
      </c>
    </row>
    <row r="46" spans="1:15">
      <c r="A46" s="10">
        <v>43426</v>
      </c>
      <c r="B46" s="11" t="s">
        <v>20</v>
      </c>
      <c r="C46" s="12">
        <v>855</v>
      </c>
      <c r="D46" s="13">
        <v>3</v>
      </c>
      <c r="E46" s="14">
        <f t="shared" si="2"/>
        <v>2565</v>
      </c>
      <c r="F46" s="14">
        <f t="shared" si="3"/>
        <v>2580</v>
      </c>
      <c r="N46" s="14">
        <f t="shared" si="4"/>
        <v>2565</v>
      </c>
      <c r="O46" s="14">
        <f t="shared" si="5"/>
        <v>2580</v>
      </c>
    </row>
    <row r="47" spans="1:15">
      <c r="A47" s="10">
        <v>43427</v>
      </c>
      <c r="B47" s="11" t="s">
        <v>22</v>
      </c>
      <c r="C47" s="12">
        <v>590</v>
      </c>
      <c r="D47" s="13">
        <v>10</v>
      </c>
      <c r="E47" s="14">
        <f t="shared" si="2"/>
        <v>5900</v>
      </c>
      <c r="F47" s="14">
        <f t="shared" si="3"/>
        <v>5900</v>
      </c>
      <c r="N47" s="14">
        <f t="shared" si="4"/>
        <v>5900</v>
      </c>
      <c r="O47" s="14">
        <f t="shared" si="5"/>
        <v>5900</v>
      </c>
    </row>
    <row r="48" spans="1:15">
      <c r="A48" s="10">
        <v>43427</v>
      </c>
      <c r="B48" s="11" t="s">
        <v>22</v>
      </c>
      <c r="C48" s="12">
        <v>590</v>
      </c>
      <c r="D48" s="13">
        <v>15</v>
      </c>
      <c r="E48" s="14">
        <f t="shared" si="2"/>
        <v>8850</v>
      </c>
      <c r="F48" s="14">
        <f t="shared" si="3"/>
        <v>8850</v>
      </c>
      <c r="N48" s="14">
        <f t="shared" si="4"/>
        <v>8850</v>
      </c>
      <c r="O48" s="14">
        <f t="shared" si="5"/>
        <v>8850</v>
      </c>
    </row>
    <row r="49" spans="1:15">
      <c r="A49" s="10">
        <v>43427</v>
      </c>
      <c r="B49" s="11" t="s">
        <v>22</v>
      </c>
      <c r="C49" s="12">
        <v>590</v>
      </c>
      <c r="D49" s="13">
        <v>20</v>
      </c>
      <c r="E49" s="14">
        <f t="shared" si="2"/>
        <v>11800</v>
      </c>
      <c r="F49" s="14">
        <f t="shared" si="3"/>
        <v>11800</v>
      </c>
      <c r="N49" s="14">
        <f t="shared" si="4"/>
        <v>11800</v>
      </c>
      <c r="O49" s="14">
        <f t="shared" si="5"/>
        <v>11800</v>
      </c>
    </row>
    <row r="50" spans="1:15">
      <c r="A50" s="10">
        <v>43427</v>
      </c>
      <c r="B50" s="11" t="s">
        <v>22</v>
      </c>
      <c r="C50" s="12">
        <v>590</v>
      </c>
      <c r="D50" s="13">
        <v>8</v>
      </c>
      <c r="E50" s="14">
        <f t="shared" si="2"/>
        <v>4720</v>
      </c>
      <c r="F50" s="14">
        <f t="shared" si="3"/>
        <v>4720</v>
      </c>
      <c r="N50" s="14">
        <f t="shared" si="4"/>
        <v>4720</v>
      </c>
      <c r="O50" s="14">
        <f t="shared" si="5"/>
        <v>4720</v>
      </c>
    </row>
    <row r="51" spans="1:15">
      <c r="A51" s="10">
        <v>43427</v>
      </c>
      <c r="B51" s="11" t="s">
        <v>23</v>
      </c>
      <c r="C51" s="12">
        <v>570</v>
      </c>
      <c r="D51" s="13">
        <v>2</v>
      </c>
      <c r="E51" s="14">
        <f t="shared" si="2"/>
        <v>1140</v>
      </c>
      <c r="F51" s="14">
        <f t="shared" si="3"/>
        <v>1140</v>
      </c>
      <c r="N51" s="14">
        <f t="shared" si="4"/>
        <v>1140</v>
      </c>
      <c r="O51" s="14">
        <f t="shared" si="5"/>
        <v>1140</v>
      </c>
    </row>
    <row r="52" spans="1:15">
      <c r="A52" s="10">
        <v>43427</v>
      </c>
      <c r="B52" s="11" t="s">
        <v>19</v>
      </c>
      <c r="C52" s="12">
        <v>665</v>
      </c>
      <c r="D52" s="13">
        <v>5</v>
      </c>
      <c r="E52" s="14">
        <f t="shared" si="2"/>
        <v>3325</v>
      </c>
      <c r="F52" s="14">
        <f t="shared" si="3"/>
        <v>3350</v>
      </c>
      <c r="N52" s="14">
        <f t="shared" si="4"/>
        <v>3325</v>
      </c>
      <c r="O52" s="14">
        <f t="shared" si="5"/>
        <v>3350</v>
      </c>
    </row>
    <row r="53" spans="1:15">
      <c r="A53" s="10">
        <v>43427</v>
      </c>
      <c r="B53" s="11" t="s">
        <v>13</v>
      </c>
      <c r="C53" s="12">
        <v>298</v>
      </c>
      <c r="D53" s="13">
        <v>11</v>
      </c>
      <c r="E53" s="14">
        <f t="shared" si="2"/>
        <v>3278</v>
      </c>
      <c r="F53" s="14">
        <f t="shared" si="3"/>
        <v>3300</v>
      </c>
      <c r="N53" s="14">
        <f t="shared" si="4"/>
        <v>3278</v>
      </c>
      <c r="O53" s="14">
        <f t="shared" si="5"/>
        <v>3300</v>
      </c>
    </row>
    <row r="54" spans="1:15">
      <c r="A54" s="10">
        <v>43427</v>
      </c>
      <c r="B54" s="11" t="s">
        <v>19</v>
      </c>
      <c r="C54" s="12">
        <v>665</v>
      </c>
      <c r="D54" s="13">
        <v>25</v>
      </c>
      <c r="E54" s="14">
        <f t="shared" si="2"/>
        <v>16625</v>
      </c>
      <c r="F54" s="14">
        <f t="shared" si="3"/>
        <v>16750</v>
      </c>
      <c r="N54" s="14">
        <f t="shared" si="4"/>
        <v>16625</v>
      </c>
      <c r="O54" s="14">
        <f t="shared" si="5"/>
        <v>16750</v>
      </c>
    </row>
    <row r="55" spans="1:15">
      <c r="A55" s="10">
        <v>43453</v>
      </c>
      <c r="B55" s="11" t="s">
        <v>20</v>
      </c>
      <c r="C55" s="12">
        <v>855</v>
      </c>
      <c r="D55" s="13">
        <v>3</v>
      </c>
      <c r="E55" s="14">
        <f t="shared" si="2"/>
        <v>2565</v>
      </c>
      <c r="F55" s="14">
        <f t="shared" si="3"/>
        <v>2580</v>
      </c>
      <c r="N55" s="14">
        <f t="shared" si="4"/>
        <v>2565</v>
      </c>
      <c r="O55" s="14">
        <f t="shared" si="5"/>
        <v>2580</v>
      </c>
    </row>
    <row r="56" spans="1:15">
      <c r="A56" s="10">
        <v>43456</v>
      </c>
      <c r="B56" s="11" t="s">
        <v>16</v>
      </c>
      <c r="C56" s="12">
        <v>445</v>
      </c>
      <c r="D56" s="13">
        <v>9</v>
      </c>
      <c r="E56" s="14">
        <f t="shared" si="2"/>
        <v>4005</v>
      </c>
      <c r="F56" s="14">
        <f t="shared" si="3"/>
        <v>4050</v>
      </c>
      <c r="N56" s="14">
        <f t="shared" si="4"/>
        <v>4005</v>
      </c>
      <c r="O56" s="14">
        <f t="shared" si="5"/>
        <v>4050</v>
      </c>
    </row>
    <row r="57" spans="1:15">
      <c r="A57" s="10">
        <v>43459</v>
      </c>
      <c r="B57" s="11" t="s">
        <v>17</v>
      </c>
      <c r="C57" s="12">
        <v>535</v>
      </c>
      <c r="D57" s="13">
        <v>14</v>
      </c>
      <c r="E57" s="14">
        <f t="shared" si="2"/>
        <v>7490</v>
      </c>
      <c r="F57" s="14">
        <f t="shared" si="3"/>
        <v>7560</v>
      </c>
      <c r="N57" s="14">
        <f t="shared" si="4"/>
        <v>7490</v>
      </c>
      <c r="O57" s="14">
        <f t="shared" si="5"/>
        <v>7560</v>
      </c>
    </row>
    <row r="58" spans="1:15">
      <c r="A58" s="10">
        <v>43462</v>
      </c>
      <c r="B58" s="11" t="s">
        <v>18</v>
      </c>
      <c r="C58" s="12">
        <v>765</v>
      </c>
      <c r="D58" s="13">
        <v>5</v>
      </c>
      <c r="E58" s="14">
        <f t="shared" si="2"/>
        <v>3825</v>
      </c>
      <c r="F58" s="14">
        <f t="shared" si="3"/>
        <v>3850</v>
      </c>
      <c r="N58" s="14">
        <f t="shared" si="4"/>
        <v>3825</v>
      </c>
      <c r="O58" s="14">
        <f t="shared" si="5"/>
        <v>3850</v>
      </c>
    </row>
    <row r="59" spans="1:15">
      <c r="A59" s="10">
        <v>43463</v>
      </c>
      <c r="B59" s="11" t="s">
        <v>21</v>
      </c>
      <c r="C59" s="12">
        <v>1450</v>
      </c>
      <c r="D59" s="13">
        <v>1</v>
      </c>
      <c r="E59" s="14">
        <f t="shared" si="2"/>
        <v>1450</v>
      </c>
      <c r="F59" s="14">
        <f t="shared" si="3"/>
        <v>1450</v>
      </c>
      <c r="N59" s="14">
        <f t="shared" si="4"/>
        <v>1450</v>
      </c>
      <c r="O59" s="14">
        <f t="shared" si="5"/>
        <v>1450</v>
      </c>
    </row>
    <row r="60" spans="1:15">
      <c r="A60" s="10">
        <v>43468</v>
      </c>
      <c r="B60" s="11" t="s">
        <v>19</v>
      </c>
      <c r="C60" s="12">
        <v>665</v>
      </c>
      <c r="D60" s="13">
        <v>22</v>
      </c>
      <c r="E60" s="14">
        <f t="shared" si="2"/>
        <v>14630</v>
      </c>
      <c r="F60" s="14">
        <f t="shared" si="3"/>
        <v>14740</v>
      </c>
      <c r="N60" s="14">
        <f t="shared" si="4"/>
        <v>14630</v>
      </c>
      <c r="O60" s="14">
        <f t="shared" si="5"/>
        <v>14740</v>
      </c>
    </row>
    <row r="61" spans="1:15">
      <c r="A61" s="10">
        <v>43471</v>
      </c>
      <c r="B61" s="11" t="s">
        <v>20</v>
      </c>
      <c r="C61" s="12">
        <v>855</v>
      </c>
      <c r="D61" s="13">
        <v>12</v>
      </c>
      <c r="E61" s="14">
        <f t="shared" si="2"/>
        <v>10260</v>
      </c>
      <c r="F61" s="14">
        <f t="shared" si="3"/>
        <v>10320</v>
      </c>
      <c r="N61" s="14">
        <f t="shared" si="4"/>
        <v>10260</v>
      </c>
      <c r="O61" s="14">
        <f t="shared" si="5"/>
        <v>10320</v>
      </c>
    </row>
    <row r="62" spans="1:15">
      <c r="A62" s="10">
        <v>43474</v>
      </c>
      <c r="B62" s="11" t="s">
        <v>23</v>
      </c>
      <c r="C62" s="12">
        <v>570</v>
      </c>
      <c r="D62" s="13">
        <v>1</v>
      </c>
      <c r="E62" s="14">
        <f t="shared" si="2"/>
        <v>570</v>
      </c>
      <c r="F62" s="14">
        <f t="shared" si="3"/>
        <v>570</v>
      </c>
      <c r="N62" s="14">
        <f t="shared" si="4"/>
        <v>570</v>
      </c>
      <c r="O62" s="14">
        <f t="shared" si="5"/>
        <v>570</v>
      </c>
    </row>
    <row r="63" spans="1:15">
      <c r="A63" s="10">
        <v>43477</v>
      </c>
      <c r="B63" s="11" t="s">
        <v>19</v>
      </c>
      <c r="C63" s="12">
        <v>665</v>
      </c>
      <c r="D63" s="13">
        <v>21</v>
      </c>
      <c r="E63" s="14">
        <f t="shared" si="2"/>
        <v>13965</v>
      </c>
      <c r="F63" s="14">
        <f t="shared" si="3"/>
        <v>14070</v>
      </c>
      <c r="N63" s="14">
        <f t="shared" si="4"/>
        <v>13965</v>
      </c>
      <c r="O63" s="14">
        <f t="shared" si="5"/>
        <v>14070</v>
      </c>
    </row>
    <row r="64" spans="1:15">
      <c r="A64" s="10">
        <v>43480</v>
      </c>
      <c r="B64" s="11" t="s">
        <v>19</v>
      </c>
      <c r="C64" s="12">
        <v>665</v>
      </c>
      <c r="D64" s="13">
        <v>8</v>
      </c>
      <c r="E64" s="14">
        <f t="shared" si="2"/>
        <v>5320</v>
      </c>
      <c r="F64" s="14">
        <f t="shared" si="3"/>
        <v>5360</v>
      </c>
      <c r="N64" s="14">
        <f t="shared" si="4"/>
        <v>5320</v>
      </c>
      <c r="O64" s="14">
        <f t="shared" si="5"/>
        <v>5360</v>
      </c>
    </row>
    <row r="65" spans="1:15">
      <c r="A65" s="10">
        <v>43480</v>
      </c>
      <c r="B65" s="11" t="s">
        <v>20</v>
      </c>
      <c r="C65" s="12">
        <v>855</v>
      </c>
      <c r="D65" s="13">
        <v>3</v>
      </c>
      <c r="E65" s="14">
        <f t="shared" si="2"/>
        <v>2565</v>
      </c>
      <c r="F65" s="14">
        <f t="shared" si="3"/>
        <v>2580</v>
      </c>
      <c r="N65" s="14">
        <f t="shared" si="4"/>
        <v>2565</v>
      </c>
      <c r="O65" s="14">
        <f t="shared" si="5"/>
        <v>2580</v>
      </c>
    </row>
    <row r="66" spans="1:15">
      <c r="A66" s="10">
        <v>43480</v>
      </c>
      <c r="B66" s="11" t="s">
        <v>10</v>
      </c>
      <c r="C66" s="12">
        <v>165</v>
      </c>
      <c r="D66" s="13">
        <v>10</v>
      </c>
      <c r="E66" s="14">
        <f t="shared" si="2"/>
        <v>1650</v>
      </c>
      <c r="F66" s="14">
        <f t="shared" si="3"/>
        <v>1700</v>
      </c>
      <c r="N66" s="14">
        <f t="shared" ref="N66:N97" si="6">C66*D66</f>
        <v>1650</v>
      </c>
      <c r="O66" s="14">
        <f t="shared" ref="O66:O97" si="7">ROUND(C66,-1)*D66</f>
        <v>1700</v>
      </c>
    </row>
    <row r="67" spans="1:15">
      <c r="A67" s="10">
        <v>43480</v>
      </c>
      <c r="B67" s="11" t="s">
        <v>15</v>
      </c>
      <c r="C67" s="12">
        <v>465</v>
      </c>
      <c r="D67" s="13">
        <v>15</v>
      </c>
      <c r="E67" s="14">
        <f t="shared" ref="E67:E111" si="8">C67*D67</f>
        <v>6975</v>
      </c>
      <c r="F67" s="14">
        <f t="shared" ref="F67:F111" si="9">ROUNDUP(C67,-1)*D67</f>
        <v>7050</v>
      </c>
      <c r="N67" s="14">
        <f t="shared" si="6"/>
        <v>6975</v>
      </c>
      <c r="O67" s="14">
        <f t="shared" si="7"/>
        <v>7050</v>
      </c>
    </row>
    <row r="68" spans="1:15">
      <c r="A68" s="10">
        <v>43480</v>
      </c>
      <c r="B68" s="11" t="s">
        <v>16</v>
      </c>
      <c r="C68" s="12">
        <v>445</v>
      </c>
      <c r="D68" s="13">
        <v>20</v>
      </c>
      <c r="E68" s="14">
        <f t="shared" si="8"/>
        <v>8900</v>
      </c>
      <c r="F68" s="14">
        <f t="shared" si="9"/>
        <v>9000</v>
      </c>
      <c r="N68" s="14">
        <f t="shared" si="6"/>
        <v>8900</v>
      </c>
      <c r="O68" s="14">
        <f t="shared" si="7"/>
        <v>9000</v>
      </c>
    </row>
    <row r="69" spans="1:15">
      <c r="A69" s="10">
        <v>43480</v>
      </c>
      <c r="B69" s="11" t="s">
        <v>17</v>
      </c>
      <c r="C69" s="12">
        <v>535</v>
      </c>
      <c r="D69" s="13">
        <v>8</v>
      </c>
      <c r="E69" s="14">
        <f t="shared" si="8"/>
        <v>4280</v>
      </c>
      <c r="F69" s="14">
        <f t="shared" si="9"/>
        <v>4320</v>
      </c>
      <c r="N69" s="14">
        <f t="shared" si="6"/>
        <v>4280</v>
      </c>
      <c r="O69" s="14">
        <f t="shared" si="7"/>
        <v>4320</v>
      </c>
    </row>
    <row r="70" spans="1:15">
      <c r="A70" s="10">
        <v>43480</v>
      </c>
      <c r="B70" s="11" t="s">
        <v>18</v>
      </c>
      <c r="C70" s="12">
        <v>765</v>
      </c>
      <c r="D70" s="13">
        <v>2</v>
      </c>
      <c r="E70" s="14">
        <f t="shared" si="8"/>
        <v>1530</v>
      </c>
      <c r="F70" s="14">
        <f t="shared" si="9"/>
        <v>1540</v>
      </c>
      <c r="N70" s="14">
        <f t="shared" si="6"/>
        <v>1530</v>
      </c>
      <c r="O70" s="14">
        <f t="shared" si="7"/>
        <v>1540</v>
      </c>
    </row>
    <row r="71" spans="1:15">
      <c r="A71" s="10">
        <v>43480</v>
      </c>
      <c r="B71" s="11" t="s">
        <v>21</v>
      </c>
      <c r="C71" s="12">
        <v>1450</v>
      </c>
      <c r="D71" s="13">
        <v>5</v>
      </c>
      <c r="E71" s="14">
        <f t="shared" si="8"/>
        <v>7250</v>
      </c>
      <c r="F71" s="14">
        <f t="shared" si="9"/>
        <v>7250</v>
      </c>
      <c r="N71" s="14">
        <f t="shared" si="6"/>
        <v>7250</v>
      </c>
      <c r="O71" s="14">
        <f t="shared" si="7"/>
        <v>7250</v>
      </c>
    </row>
    <row r="72" spans="1:15">
      <c r="A72" s="10">
        <v>43480</v>
      </c>
      <c r="B72" s="11" t="s">
        <v>23</v>
      </c>
      <c r="C72" s="12">
        <v>570</v>
      </c>
      <c r="D72" s="13">
        <v>11</v>
      </c>
      <c r="E72" s="14">
        <f t="shared" si="8"/>
        <v>6270</v>
      </c>
      <c r="F72" s="14">
        <f t="shared" si="9"/>
        <v>6270</v>
      </c>
      <c r="N72" s="14">
        <f t="shared" si="6"/>
        <v>6270</v>
      </c>
      <c r="O72" s="14">
        <f t="shared" si="7"/>
        <v>6270</v>
      </c>
    </row>
    <row r="73" spans="1:15">
      <c r="A73" s="10">
        <v>43480</v>
      </c>
      <c r="B73" s="11" t="s">
        <v>19</v>
      </c>
      <c r="C73" s="12">
        <v>665</v>
      </c>
      <c r="D73" s="13">
        <v>25</v>
      </c>
      <c r="E73" s="14">
        <f t="shared" si="8"/>
        <v>16625</v>
      </c>
      <c r="F73" s="14">
        <f t="shared" si="9"/>
        <v>16750</v>
      </c>
      <c r="N73" s="14">
        <f t="shared" si="6"/>
        <v>16625</v>
      </c>
      <c r="O73" s="14">
        <f t="shared" si="7"/>
        <v>16750</v>
      </c>
    </row>
    <row r="74" spans="1:15">
      <c r="A74" s="10">
        <v>43480</v>
      </c>
      <c r="B74" s="11" t="s">
        <v>22</v>
      </c>
      <c r="C74" s="12">
        <v>590</v>
      </c>
      <c r="D74" s="13">
        <v>3</v>
      </c>
      <c r="E74" s="14">
        <f t="shared" si="8"/>
        <v>1770</v>
      </c>
      <c r="F74" s="14">
        <f t="shared" si="9"/>
        <v>1770</v>
      </c>
      <c r="N74" s="14">
        <f t="shared" si="6"/>
        <v>1770</v>
      </c>
      <c r="O74" s="14">
        <f t="shared" si="7"/>
        <v>1770</v>
      </c>
    </row>
    <row r="75" spans="1:15">
      <c r="A75" s="10">
        <v>43481</v>
      </c>
      <c r="B75" s="11" t="s">
        <v>23</v>
      </c>
      <c r="C75" s="12">
        <v>570</v>
      </c>
      <c r="D75" s="13">
        <v>9</v>
      </c>
      <c r="E75" s="14">
        <f t="shared" si="8"/>
        <v>5130</v>
      </c>
      <c r="F75" s="14">
        <f t="shared" si="9"/>
        <v>5130</v>
      </c>
      <c r="N75" s="14">
        <f t="shared" si="6"/>
        <v>5130</v>
      </c>
      <c r="O75" s="14">
        <f t="shared" si="7"/>
        <v>5130</v>
      </c>
    </row>
    <row r="76" spans="1:15">
      <c r="A76" s="10">
        <v>43516</v>
      </c>
      <c r="B76" s="11" t="s">
        <v>19</v>
      </c>
      <c r="C76" s="12">
        <v>665</v>
      </c>
      <c r="D76" s="13">
        <v>14</v>
      </c>
      <c r="E76" s="14">
        <f t="shared" si="8"/>
        <v>9310</v>
      </c>
      <c r="F76" s="14">
        <f t="shared" si="9"/>
        <v>9380</v>
      </c>
      <c r="N76" s="14">
        <f t="shared" si="6"/>
        <v>9310</v>
      </c>
      <c r="O76" s="14">
        <f t="shared" si="7"/>
        <v>9380</v>
      </c>
    </row>
    <row r="77" spans="1:15">
      <c r="A77" s="10">
        <v>43519</v>
      </c>
      <c r="B77" s="11" t="s">
        <v>20</v>
      </c>
      <c r="C77" s="12">
        <v>855</v>
      </c>
      <c r="D77" s="13">
        <v>5</v>
      </c>
      <c r="E77" s="14">
        <f t="shared" si="8"/>
        <v>4275</v>
      </c>
      <c r="F77" s="14">
        <f t="shared" si="9"/>
        <v>4300</v>
      </c>
      <c r="N77" s="14">
        <f t="shared" si="6"/>
        <v>4275</v>
      </c>
      <c r="O77" s="14">
        <f t="shared" si="7"/>
        <v>4300</v>
      </c>
    </row>
    <row r="78" spans="1:15">
      <c r="A78" s="10">
        <v>43522</v>
      </c>
      <c r="B78" s="11" t="s">
        <v>22</v>
      </c>
      <c r="C78" s="12">
        <v>590</v>
      </c>
      <c r="D78" s="13">
        <v>1</v>
      </c>
      <c r="E78" s="14">
        <f t="shared" si="8"/>
        <v>590</v>
      </c>
      <c r="F78" s="14">
        <f t="shared" si="9"/>
        <v>590</v>
      </c>
      <c r="N78" s="14">
        <f t="shared" si="6"/>
        <v>590</v>
      </c>
      <c r="O78" s="14">
        <f t="shared" si="7"/>
        <v>590</v>
      </c>
    </row>
    <row r="79" spans="1:15">
      <c r="A79" s="10">
        <v>43525</v>
      </c>
      <c r="B79" s="11" t="s">
        <v>21</v>
      </c>
      <c r="C79" s="12">
        <v>1450</v>
      </c>
      <c r="D79" s="13">
        <v>22</v>
      </c>
      <c r="E79" s="14">
        <f t="shared" si="8"/>
        <v>31900</v>
      </c>
      <c r="F79" s="14">
        <f t="shared" si="9"/>
        <v>31900</v>
      </c>
      <c r="N79" s="14">
        <f t="shared" si="6"/>
        <v>31900</v>
      </c>
      <c r="O79" s="14">
        <f t="shared" si="7"/>
        <v>31900</v>
      </c>
    </row>
    <row r="80" spans="1:15">
      <c r="A80" s="10">
        <v>43526</v>
      </c>
      <c r="B80" s="11" t="s">
        <v>10</v>
      </c>
      <c r="C80" s="12">
        <v>165</v>
      </c>
      <c r="D80" s="13">
        <v>12</v>
      </c>
      <c r="E80" s="14">
        <f t="shared" si="8"/>
        <v>1980</v>
      </c>
      <c r="F80" s="14">
        <f t="shared" si="9"/>
        <v>2040</v>
      </c>
      <c r="N80" s="14">
        <f t="shared" si="6"/>
        <v>1980</v>
      </c>
      <c r="O80" s="14">
        <f t="shared" si="7"/>
        <v>2040</v>
      </c>
    </row>
    <row r="81" spans="1:15">
      <c r="A81" s="10">
        <v>43531</v>
      </c>
      <c r="B81" s="11" t="s">
        <v>11</v>
      </c>
      <c r="C81" s="12">
        <v>470</v>
      </c>
      <c r="D81" s="13">
        <v>1</v>
      </c>
      <c r="E81" s="14">
        <f t="shared" si="8"/>
        <v>470</v>
      </c>
      <c r="F81" s="14">
        <f t="shared" si="9"/>
        <v>470</v>
      </c>
      <c r="N81" s="14">
        <f t="shared" si="6"/>
        <v>470</v>
      </c>
      <c r="O81" s="14">
        <f t="shared" si="7"/>
        <v>470</v>
      </c>
    </row>
    <row r="82" spans="1:15">
      <c r="A82" s="10">
        <v>43532</v>
      </c>
      <c r="B82" s="11" t="s">
        <v>12</v>
      </c>
      <c r="C82" s="12">
        <v>100</v>
      </c>
      <c r="D82" s="13">
        <v>21</v>
      </c>
      <c r="E82" s="14">
        <f t="shared" si="8"/>
        <v>2100</v>
      </c>
      <c r="F82" s="14">
        <f t="shared" si="9"/>
        <v>2100</v>
      </c>
      <c r="N82" s="14">
        <f t="shared" si="6"/>
        <v>2100</v>
      </c>
      <c r="O82" s="14">
        <f t="shared" si="7"/>
        <v>2100</v>
      </c>
    </row>
    <row r="83" spans="1:15">
      <c r="A83" s="10">
        <v>43532</v>
      </c>
      <c r="B83" s="11" t="s">
        <v>15</v>
      </c>
      <c r="C83" s="12">
        <v>465</v>
      </c>
      <c r="D83" s="13">
        <v>8</v>
      </c>
      <c r="E83" s="14">
        <f t="shared" si="8"/>
        <v>3720</v>
      </c>
      <c r="F83" s="14">
        <f t="shared" si="9"/>
        <v>3760</v>
      </c>
      <c r="N83" s="14">
        <f t="shared" si="6"/>
        <v>3720</v>
      </c>
      <c r="O83" s="14">
        <f t="shared" si="7"/>
        <v>3760</v>
      </c>
    </row>
    <row r="84" spans="1:15">
      <c r="A84" s="10">
        <v>43532</v>
      </c>
      <c r="B84" s="11" t="s">
        <v>16</v>
      </c>
      <c r="C84" s="12">
        <v>445</v>
      </c>
      <c r="D84" s="13">
        <v>3</v>
      </c>
      <c r="E84" s="14">
        <f t="shared" si="8"/>
        <v>1335</v>
      </c>
      <c r="F84" s="14">
        <f t="shared" si="9"/>
        <v>1350</v>
      </c>
      <c r="N84" s="14">
        <f t="shared" si="6"/>
        <v>1335</v>
      </c>
      <c r="O84" s="14">
        <f t="shared" si="7"/>
        <v>1350</v>
      </c>
    </row>
    <row r="85" spans="1:15">
      <c r="A85" s="10">
        <v>43532</v>
      </c>
      <c r="B85" s="11" t="s">
        <v>17</v>
      </c>
      <c r="C85" s="12">
        <v>535</v>
      </c>
      <c r="D85" s="13">
        <v>10</v>
      </c>
      <c r="E85" s="14">
        <f t="shared" si="8"/>
        <v>5350</v>
      </c>
      <c r="F85" s="14">
        <f t="shared" si="9"/>
        <v>5400</v>
      </c>
      <c r="N85" s="14">
        <f t="shared" si="6"/>
        <v>5350</v>
      </c>
      <c r="O85" s="14">
        <f t="shared" si="7"/>
        <v>5400</v>
      </c>
    </row>
    <row r="86" spans="1:15">
      <c r="A86" s="10">
        <v>43532</v>
      </c>
      <c r="B86" s="11" t="s">
        <v>18</v>
      </c>
      <c r="C86" s="12">
        <v>765</v>
      </c>
      <c r="D86" s="13">
        <v>15</v>
      </c>
      <c r="E86" s="14">
        <f t="shared" si="8"/>
        <v>11475</v>
      </c>
      <c r="F86" s="14">
        <f t="shared" si="9"/>
        <v>11550</v>
      </c>
      <c r="N86" s="14">
        <f t="shared" si="6"/>
        <v>11475</v>
      </c>
      <c r="O86" s="14">
        <f t="shared" si="7"/>
        <v>11550</v>
      </c>
    </row>
    <row r="87" spans="1:15">
      <c r="A87" s="10">
        <v>43532</v>
      </c>
      <c r="B87" s="11" t="s">
        <v>11</v>
      </c>
      <c r="C87" s="12">
        <v>470</v>
      </c>
      <c r="D87" s="13">
        <v>20</v>
      </c>
      <c r="E87" s="14">
        <f t="shared" si="8"/>
        <v>9400</v>
      </c>
      <c r="F87" s="14">
        <f t="shared" si="9"/>
        <v>9400</v>
      </c>
      <c r="N87" s="14">
        <f t="shared" si="6"/>
        <v>9400</v>
      </c>
      <c r="O87" s="14">
        <f t="shared" si="7"/>
        <v>9400</v>
      </c>
    </row>
    <row r="88" spans="1:15">
      <c r="A88" s="10">
        <v>43532</v>
      </c>
      <c r="B88" s="11" t="s">
        <v>12</v>
      </c>
      <c r="C88" s="12">
        <v>100</v>
      </c>
      <c r="D88" s="13">
        <v>8</v>
      </c>
      <c r="E88" s="14">
        <f t="shared" si="8"/>
        <v>800</v>
      </c>
      <c r="F88" s="14">
        <f t="shared" si="9"/>
        <v>800</v>
      </c>
      <c r="N88" s="14">
        <f t="shared" si="6"/>
        <v>800</v>
      </c>
      <c r="O88" s="14">
        <f t="shared" si="7"/>
        <v>800</v>
      </c>
    </row>
    <row r="89" spans="1:15">
      <c r="A89" s="10">
        <v>43532</v>
      </c>
      <c r="B89" s="11" t="s">
        <v>19</v>
      </c>
      <c r="C89" s="12">
        <v>665</v>
      </c>
      <c r="D89" s="13">
        <v>2</v>
      </c>
      <c r="E89" s="14">
        <f t="shared" si="8"/>
        <v>1330</v>
      </c>
      <c r="F89" s="14">
        <f t="shared" si="9"/>
        <v>1340</v>
      </c>
      <c r="N89" s="14">
        <f t="shared" si="6"/>
        <v>1330</v>
      </c>
      <c r="O89" s="14">
        <f t="shared" si="7"/>
        <v>1340</v>
      </c>
    </row>
    <row r="90" spans="1:15">
      <c r="A90" s="10">
        <v>43532</v>
      </c>
      <c r="B90" s="11" t="s">
        <v>20</v>
      </c>
      <c r="C90" s="12">
        <v>855</v>
      </c>
      <c r="D90" s="13">
        <v>5</v>
      </c>
      <c r="E90" s="14">
        <f t="shared" si="8"/>
        <v>4275</v>
      </c>
      <c r="F90" s="14">
        <f t="shared" si="9"/>
        <v>4300</v>
      </c>
      <c r="N90" s="14">
        <f t="shared" si="6"/>
        <v>4275</v>
      </c>
      <c r="O90" s="14">
        <f t="shared" si="7"/>
        <v>4300</v>
      </c>
    </row>
    <row r="91" spans="1:15">
      <c r="A91" s="10">
        <v>43532</v>
      </c>
      <c r="B91" s="11" t="s">
        <v>23</v>
      </c>
      <c r="C91" s="12">
        <v>570</v>
      </c>
      <c r="D91" s="13">
        <v>11</v>
      </c>
      <c r="E91" s="14">
        <f t="shared" si="8"/>
        <v>6270</v>
      </c>
      <c r="F91" s="14">
        <f t="shared" si="9"/>
        <v>6270</v>
      </c>
      <c r="N91" s="14">
        <f t="shared" si="6"/>
        <v>6270</v>
      </c>
      <c r="O91" s="14">
        <f t="shared" si="7"/>
        <v>6270</v>
      </c>
    </row>
    <row r="92" spans="1:15">
      <c r="A92" s="10">
        <v>43564</v>
      </c>
      <c r="B92" s="11" t="s">
        <v>19</v>
      </c>
      <c r="C92" s="12">
        <v>665</v>
      </c>
      <c r="D92" s="13">
        <v>25</v>
      </c>
      <c r="E92" s="14">
        <f t="shared" si="8"/>
        <v>16625</v>
      </c>
      <c r="F92" s="14">
        <f t="shared" si="9"/>
        <v>16750</v>
      </c>
      <c r="N92" s="14">
        <f t="shared" si="6"/>
        <v>16625</v>
      </c>
      <c r="O92" s="14">
        <f t="shared" si="7"/>
        <v>16750</v>
      </c>
    </row>
    <row r="93" spans="1:15">
      <c r="A93" s="10">
        <v>43567</v>
      </c>
      <c r="B93" s="11" t="s">
        <v>23</v>
      </c>
      <c r="C93" s="12">
        <v>570</v>
      </c>
      <c r="D93" s="13">
        <v>3</v>
      </c>
      <c r="E93" s="14">
        <f t="shared" si="8"/>
        <v>1710</v>
      </c>
      <c r="F93" s="14">
        <f t="shared" si="9"/>
        <v>1710</v>
      </c>
      <c r="N93" s="14">
        <f t="shared" si="6"/>
        <v>1710</v>
      </c>
      <c r="O93" s="14">
        <f t="shared" si="7"/>
        <v>1710</v>
      </c>
    </row>
    <row r="94" spans="1:15">
      <c r="A94" s="10">
        <v>43568</v>
      </c>
      <c r="B94" s="11" t="s">
        <v>19</v>
      </c>
      <c r="C94" s="12">
        <v>665</v>
      </c>
      <c r="D94" s="13">
        <v>9</v>
      </c>
      <c r="E94" s="14">
        <f t="shared" si="8"/>
        <v>5985</v>
      </c>
      <c r="F94" s="14">
        <f t="shared" si="9"/>
        <v>6030</v>
      </c>
      <c r="N94" s="14">
        <f t="shared" si="6"/>
        <v>5985</v>
      </c>
      <c r="O94" s="14">
        <f t="shared" si="7"/>
        <v>6030</v>
      </c>
    </row>
    <row r="95" spans="1:15">
      <c r="A95" s="10">
        <v>43573</v>
      </c>
      <c r="B95" s="11" t="s">
        <v>22</v>
      </c>
      <c r="C95" s="12">
        <v>590</v>
      </c>
      <c r="D95" s="13">
        <v>14</v>
      </c>
      <c r="E95" s="14">
        <f t="shared" si="8"/>
        <v>8260</v>
      </c>
      <c r="F95" s="14">
        <f t="shared" si="9"/>
        <v>8260</v>
      </c>
      <c r="N95" s="14">
        <f t="shared" si="6"/>
        <v>8260</v>
      </c>
      <c r="O95" s="14">
        <f t="shared" si="7"/>
        <v>8260</v>
      </c>
    </row>
    <row r="96" spans="1:15">
      <c r="A96" s="10">
        <v>43574</v>
      </c>
      <c r="B96" s="11" t="s">
        <v>23</v>
      </c>
      <c r="C96" s="12">
        <v>570</v>
      </c>
      <c r="D96" s="13">
        <v>5</v>
      </c>
      <c r="E96" s="14">
        <f t="shared" si="8"/>
        <v>2850</v>
      </c>
      <c r="F96" s="14">
        <f t="shared" si="9"/>
        <v>2850</v>
      </c>
      <c r="N96" s="14">
        <f t="shared" si="6"/>
        <v>2850</v>
      </c>
      <c r="O96" s="14">
        <f t="shared" si="7"/>
        <v>2850</v>
      </c>
    </row>
    <row r="97" spans="1:15">
      <c r="A97" s="10">
        <v>43579</v>
      </c>
      <c r="B97" s="11" t="s">
        <v>19</v>
      </c>
      <c r="C97" s="12">
        <v>665</v>
      </c>
      <c r="D97" s="13">
        <v>1</v>
      </c>
      <c r="E97" s="14">
        <f t="shared" si="8"/>
        <v>665</v>
      </c>
      <c r="F97" s="14">
        <f t="shared" si="9"/>
        <v>670</v>
      </c>
      <c r="N97" s="14">
        <f t="shared" si="6"/>
        <v>665</v>
      </c>
      <c r="O97" s="14">
        <f t="shared" si="7"/>
        <v>670</v>
      </c>
    </row>
    <row r="98" spans="1:15">
      <c r="A98" s="10">
        <v>43582</v>
      </c>
      <c r="B98" s="11" t="s">
        <v>22</v>
      </c>
      <c r="C98" s="12">
        <v>590</v>
      </c>
      <c r="D98" s="13">
        <v>22</v>
      </c>
      <c r="E98" s="14">
        <f t="shared" si="8"/>
        <v>12980</v>
      </c>
      <c r="F98" s="14">
        <f t="shared" si="9"/>
        <v>12980</v>
      </c>
      <c r="N98" s="14">
        <f t="shared" ref="N98:N111" si="10">C98*D98</f>
        <v>12980</v>
      </c>
      <c r="O98" s="14">
        <f t="shared" ref="O98:O111" si="11">ROUND(C98,-1)*D98</f>
        <v>12980</v>
      </c>
    </row>
    <row r="99" spans="1:15">
      <c r="A99" s="10">
        <v>43585</v>
      </c>
      <c r="B99" s="11" t="s">
        <v>21</v>
      </c>
      <c r="C99" s="12">
        <v>1450</v>
      </c>
      <c r="D99" s="13">
        <v>12</v>
      </c>
      <c r="E99" s="14">
        <f t="shared" si="8"/>
        <v>17400</v>
      </c>
      <c r="F99" s="14">
        <f t="shared" si="9"/>
        <v>17400</v>
      </c>
      <c r="N99" s="14">
        <f t="shared" si="10"/>
        <v>17400</v>
      </c>
      <c r="O99" s="14">
        <f t="shared" si="11"/>
        <v>17400</v>
      </c>
    </row>
    <row r="100" spans="1:15">
      <c r="A100" s="10">
        <v>43588</v>
      </c>
      <c r="B100" s="11" t="s">
        <v>23</v>
      </c>
      <c r="C100" s="12">
        <v>570</v>
      </c>
      <c r="D100" s="13">
        <v>1</v>
      </c>
      <c r="E100" s="14">
        <f t="shared" si="8"/>
        <v>570</v>
      </c>
      <c r="F100" s="14">
        <f t="shared" si="9"/>
        <v>570</v>
      </c>
      <c r="N100" s="14">
        <f t="shared" si="10"/>
        <v>570</v>
      </c>
      <c r="O100" s="14">
        <f t="shared" si="11"/>
        <v>570</v>
      </c>
    </row>
    <row r="101" spans="1:15">
      <c r="A101" s="10">
        <v>43589</v>
      </c>
      <c r="B101" s="11" t="s">
        <v>19</v>
      </c>
      <c r="C101" s="12">
        <v>665</v>
      </c>
      <c r="D101" s="13">
        <v>21</v>
      </c>
      <c r="E101" s="14">
        <f t="shared" si="8"/>
        <v>13965</v>
      </c>
      <c r="F101" s="14">
        <f t="shared" si="9"/>
        <v>14070</v>
      </c>
      <c r="N101" s="14">
        <f t="shared" si="10"/>
        <v>13965</v>
      </c>
      <c r="O101" s="14">
        <f t="shared" si="11"/>
        <v>14070</v>
      </c>
    </row>
    <row r="102" spans="1:15">
      <c r="A102" s="10">
        <v>43594</v>
      </c>
      <c r="B102" s="11" t="s">
        <v>11</v>
      </c>
      <c r="C102" s="12">
        <v>470</v>
      </c>
      <c r="D102" s="13">
        <v>8</v>
      </c>
      <c r="E102" s="14">
        <f t="shared" si="8"/>
        <v>3760</v>
      </c>
      <c r="F102" s="14">
        <f t="shared" si="9"/>
        <v>3760</v>
      </c>
      <c r="N102" s="14">
        <f t="shared" si="10"/>
        <v>3760</v>
      </c>
      <c r="O102" s="14">
        <f t="shared" si="11"/>
        <v>3760</v>
      </c>
    </row>
    <row r="103" spans="1:15">
      <c r="A103" s="10">
        <v>43594</v>
      </c>
      <c r="B103" s="11" t="s">
        <v>12</v>
      </c>
      <c r="C103" s="12">
        <v>100</v>
      </c>
      <c r="D103" s="13">
        <v>3</v>
      </c>
      <c r="E103" s="14">
        <f t="shared" si="8"/>
        <v>300</v>
      </c>
      <c r="F103" s="14">
        <f t="shared" si="9"/>
        <v>300</v>
      </c>
      <c r="N103" s="14">
        <f t="shared" si="10"/>
        <v>300</v>
      </c>
      <c r="O103" s="14">
        <f t="shared" si="11"/>
        <v>300</v>
      </c>
    </row>
    <row r="104" spans="1:15">
      <c r="A104" s="10">
        <v>43594</v>
      </c>
      <c r="B104" s="11" t="s">
        <v>22</v>
      </c>
      <c r="C104" s="12">
        <v>590</v>
      </c>
      <c r="D104" s="13">
        <v>10</v>
      </c>
      <c r="E104" s="14">
        <f t="shared" si="8"/>
        <v>5900</v>
      </c>
      <c r="F104" s="14">
        <f t="shared" si="9"/>
        <v>5900</v>
      </c>
      <c r="N104" s="14">
        <f t="shared" si="10"/>
        <v>5900</v>
      </c>
      <c r="O104" s="14">
        <f t="shared" si="11"/>
        <v>5900</v>
      </c>
    </row>
    <row r="105" spans="1:15">
      <c r="A105" s="10">
        <v>43594</v>
      </c>
      <c r="B105" s="11" t="s">
        <v>22</v>
      </c>
      <c r="C105" s="12">
        <v>590</v>
      </c>
      <c r="D105" s="13">
        <v>15</v>
      </c>
      <c r="E105" s="14">
        <f t="shared" si="8"/>
        <v>8850</v>
      </c>
      <c r="F105" s="14">
        <f t="shared" si="9"/>
        <v>8850</v>
      </c>
      <c r="N105" s="14">
        <f t="shared" si="10"/>
        <v>8850</v>
      </c>
      <c r="O105" s="14">
        <f t="shared" si="11"/>
        <v>8850</v>
      </c>
    </row>
    <row r="106" spans="1:15">
      <c r="A106" s="10">
        <v>43594</v>
      </c>
      <c r="B106" s="11" t="s">
        <v>22</v>
      </c>
      <c r="C106" s="12">
        <v>590</v>
      </c>
      <c r="D106" s="13">
        <v>20</v>
      </c>
      <c r="E106" s="14">
        <f t="shared" si="8"/>
        <v>11800</v>
      </c>
      <c r="F106" s="14">
        <f t="shared" si="9"/>
        <v>11800</v>
      </c>
      <c r="N106" s="14">
        <f t="shared" si="10"/>
        <v>11800</v>
      </c>
      <c r="O106" s="14">
        <f t="shared" si="11"/>
        <v>11800</v>
      </c>
    </row>
    <row r="107" spans="1:15">
      <c r="A107" s="10">
        <v>43594</v>
      </c>
      <c r="B107" s="11" t="s">
        <v>22</v>
      </c>
      <c r="C107" s="12">
        <v>590</v>
      </c>
      <c r="D107" s="13">
        <v>8</v>
      </c>
      <c r="E107" s="14">
        <f t="shared" si="8"/>
        <v>4720</v>
      </c>
      <c r="F107" s="14">
        <f t="shared" si="9"/>
        <v>4720</v>
      </c>
      <c r="N107" s="14">
        <f t="shared" si="10"/>
        <v>4720</v>
      </c>
      <c r="O107" s="14">
        <f t="shared" si="11"/>
        <v>4720</v>
      </c>
    </row>
    <row r="108" spans="1:15">
      <c r="A108" s="10">
        <v>43594</v>
      </c>
      <c r="B108" s="11" t="s">
        <v>22</v>
      </c>
      <c r="C108" s="12">
        <v>590</v>
      </c>
      <c r="D108" s="13">
        <v>2</v>
      </c>
      <c r="E108" s="14">
        <f t="shared" si="8"/>
        <v>1180</v>
      </c>
      <c r="F108" s="14">
        <f t="shared" si="9"/>
        <v>1180</v>
      </c>
      <c r="N108" s="14">
        <f t="shared" si="10"/>
        <v>1180</v>
      </c>
      <c r="O108" s="14">
        <f t="shared" si="11"/>
        <v>1180</v>
      </c>
    </row>
    <row r="109" spans="1:15">
      <c r="A109" s="10">
        <v>43594</v>
      </c>
      <c r="B109" s="11" t="s">
        <v>22</v>
      </c>
      <c r="C109" s="12">
        <v>590</v>
      </c>
      <c r="D109" s="13">
        <v>5</v>
      </c>
      <c r="E109" s="14">
        <f t="shared" si="8"/>
        <v>2950</v>
      </c>
      <c r="F109" s="14">
        <f t="shared" si="9"/>
        <v>2950</v>
      </c>
      <c r="N109" s="14">
        <f t="shared" si="10"/>
        <v>2950</v>
      </c>
      <c r="O109" s="14">
        <f t="shared" si="11"/>
        <v>2950</v>
      </c>
    </row>
    <row r="110" spans="1:15">
      <c r="A110" s="10">
        <v>43594</v>
      </c>
      <c r="B110" s="11" t="s">
        <v>11</v>
      </c>
      <c r="C110" s="12">
        <v>470</v>
      </c>
      <c r="D110" s="13">
        <v>11</v>
      </c>
      <c r="E110" s="14">
        <f t="shared" si="8"/>
        <v>5170</v>
      </c>
      <c r="F110" s="14">
        <f t="shared" si="9"/>
        <v>5170</v>
      </c>
      <c r="N110" s="14">
        <f t="shared" si="10"/>
        <v>5170</v>
      </c>
      <c r="O110" s="14">
        <f t="shared" si="11"/>
        <v>5170</v>
      </c>
    </row>
    <row r="111" spans="1:15">
      <c r="A111" s="10">
        <v>43595</v>
      </c>
      <c r="B111" s="11" t="s">
        <v>12</v>
      </c>
      <c r="C111" s="12">
        <v>100</v>
      </c>
      <c r="D111" s="13">
        <v>25</v>
      </c>
      <c r="E111" s="14">
        <f t="shared" si="8"/>
        <v>2500</v>
      </c>
      <c r="F111" s="14">
        <f t="shared" si="9"/>
        <v>2500</v>
      </c>
      <c r="N111" s="14">
        <f t="shared" si="10"/>
        <v>2500</v>
      </c>
      <c r="O111" s="14">
        <f t="shared" si="11"/>
        <v>2500</v>
      </c>
    </row>
  </sheetData>
  <mergeCells count="3">
    <mergeCell ref="I8:J9"/>
    <mergeCell ref="I17:J18"/>
    <mergeCell ref="I21:J22"/>
  </mergeCells>
  <phoneticPr fontId="6" type="noConversion"/>
  <conditionalFormatting sqref="L8">
    <cfRule type="cellIs" dxfId="3" priority="3" operator="equal">
      <formula>"richtig"</formula>
    </cfRule>
  </conditionalFormatting>
  <conditionalFormatting sqref="L17">
    <cfRule type="cellIs" dxfId="2" priority="2" operator="equal">
      <formula>"richtig"</formula>
    </cfRule>
  </conditionalFormatting>
  <conditionalFormatting sqref="L21">
    <cfRule type="cellIs" dxfId="1" priority="1" operator="equal">
      <formula>"richtig"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5" verticalDpi="4294967295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2"/>
  <sheetViews>
    <sheetView zoomScale="130" zoomScaleNormal="130" workbookViewId="0"/>
  </sheetViews>
  <sheetFormatPr baseColWidth="10" defaultColWidth="11.3984375" defaultRowHeight="14.25"/>
  <cols>
    <col min="1" max="1" width="12.73046875" style="8" bestFit="1" customWidth="1"/>
    <col min="2" max="2" width="14.265625" style="8" bestFit="1" customWidth="1"/>
    <col min="3" max="3" width="12.59765625" style="8" bestFit="1" customWidth="1"/>
    <col min="4" max="4" width="13" style="8" bestFit="1" customWidth="1"/>
    <col min="5" max="5" width="16.1328125" style="8" customWidth="1"/>
    <col min="6" max="6" width="8.1328125" style="8" customWidth="1"/>
    <col min="7" max="7" width="16.1328125" style="8" customWidth="1"/>
    <col min="8" max="8" width="6.06640625" style="8" bestFit="1" customWidth="1"/>
    <col min="9" max="9" width="9" style="8" bestFit="1" customWidth="1"/>
    <col min="10" max="10" width="12.86328125" style="8" bestFit="1" customWidth="1"/>
    <col min="11" max="13" width="11.3984375" style="8"/>
    <col min="14" max="15" width="0" style="8" hidden="1" customWidth="1"/>
    <col min="16" max="16384" width="11.3984375" style="8"/>
  </cols>
  <sheetData>
    <row r="1" spans="1:15">
      <c r="A1" s="84" t="s">
        <v>25</v>
      </c>
      <c r="B1" s="71">
        <v>1</v>
      </c>
      <c r="C1" s="72" t="s">
        <v>59</v>
      </c>
      <c r="D1" s="72"/>
      <c r="E1" s="72"/>
      <c r="F1" s="72"/>
      <c r="G1" s="72"/>
      <c r="H1" s="72"/>
    </row>
    <row r="2" spans="1:15">
      <c r="A2" s="85"/>
      <c r="B2" s="77">
        <v>2</v>
      </c>
      <c r="C2" s="78" t="s">
        <v>60</v>
      </c>
      <c r="D2" s="78"/>
      <c r="E2" s="78"/>
      <c r="F2" s="78"/>
      <c r="G2" s="78"/>
      <c r="H2" s="78"/>
    </row>
    <row r="3" spans="1:15">
      <c r="A3" s="85"/>
      <c r="B3" s="75">
        <v>3</v>
      </c>
      <c r="C3" s="76" t="s">
        <v>40</v>
      </c>
      <c r="D3" s="76"/>
      <c r="E3" s="76"/>
      <c r="F3" s="76"/>
      <c r="G3" s="76"/>
      <c r="H3" s="76"/>
    </row>
    <row r="4" spans="1:15">
      <c r="A4" s="85"/>
      <c r="B4" s="81">
        <v>4</v>
      </c>
      <c r="C4" s="82" t="s">
        <v>63</v>
      </c>
      <c r="D4" s="82"/>
      <c r="E4" s="82"/>
      <c r="F4" s="82"/>
      <c r="G4" s="82"/>
      <c r="H4" s="82"/>
    </row>
    <row r="6" spans="1:15">
      <c r="A6" s="83" t="s">
        <v>30</v>
      </c>
      <c r="B6" s="83" t="s">
        <v>31</v>
      </c>
      <c r="C6" s="83" t="s">
        <v>32</v>
      </c>
      <c r="D6" s="83" t="s">
        <v>7</v>
      </c>
      <c r="E6" s="83" t="s">
        <v>38</v>
      </c>
      <c r="F6" s="51"/>
      <c r="G6" s="83" t="s">
        <v>39</v>
      </c>
      <c r="H6" s="51"/>
      <c r="N6" s="52" t="s">
        <v>61</v>
      </c>
      <c r="O6" s="52" t="s">
        <v>62</v>
      </c>
    </row>
    <row r="7" spans="1:15">
      <c r="A7" s="53">
        <v>43245</v>
      </c>
      <c r="B7" s="54" t="s">
        <v>33</v>
      </c>
      <c r="C7" s="55">
        <v>100</v>
      </c>
      <c r="D7" s="56">
        <v>230</v>
      </c>
      <c r="E7" s="73">
        <f>ROUND(C7*D7,-3)</f>
        <v>23000</v>
      </c>
      <c r="F7" s="57" t="str">
        <f t="shared" ref="F7:F12" si="0">IF(E7="","",IF(E7=N7,"richtig","falsch"))</f>
        <v>richtig</v>
      </c>
      <c r="G7" s="74">
        <f>ROUND(E7/$E$12*200,0)/200</f>
        <v>0.25</v>
      </c>
      <c r="H7" s="57" t="str">
        <f>IF(G7="","",IF(G7=O7,"richtig","falsch: =RUNDEN(I2/$I$7*2;2)/2"))</f>
        <v>richtig</v>
      </c>
      <c r="N7" s="56">
        <f>ROUND(C7*D7,-3)</f>
        <v>23000</v>
      </c>
      <c r="O7" s="58">
        <f>ROUND(N7/$N$12*2,2)/2</f>
        <v>0.25</v>
      </c>
    </row>
    <row r="8" spans="1:15">
      <c r="A8" s="53">
        <v>43246</v>
      </c>
      <c r="B8" s="54" t="s">
        <v>34</v>
      </c>
      <c r="C8" s="55">
        <v>150</v>
      </c>
      <c r="D8" s="56">
        <v>100</v>
      </c>
      <c r="E8" s="73">
        <f t="shared" ref="E8:E10" si="1">ROUND(C8*D8,-3)</f>
        <v>15000</v>
      </c>
      <c r="F8" s="57" t="str">
        <f t="shared" si="0"/>
        <v>richtig</v>
      </c>
      <c r="G8" s="74">
        <f>ROUND(E8/$E$12*200,0)/200</f>
        <v>0.16500000000000001</v>
      </c>
      <c r="H8" s="57" t="str">
        <f>IF(G8="","",IF(G8=O8,"richtig","falsch"))</f>
        <v>richtig</v>
      </c>
      <c r="N8" s="56">
        <f>ROUND(C8*D8,-3)</f>
        <v>15000</v>
      </c>
      <c r="O8" s="58">
        <f>ROUND(N8/$N$12*2,2)/2</f>
        <v>0.16500000000000001</v>
      </c>
    </row>
    <row r="9" spans="1:15">
      <c r="A9" s="53">
        <v>43268</v>
      </c>
      <c r="B9" s="54" t="s">
        <v>35</v>
      </c>
      <c r="C9" s="55">
        <v>1542</v>
      </c>
      <c r="D9" s="56">
        <v>12</v>
      </c>
      <c r="E9" s="73">
        <f t="shared" si="1"/>
        <v>19000</v>
      </c>
      <c r="F9" s="57" t="str">
        <f t="shared" si="0"/>
        <v>richtig</v>
      </c>
      <c r="G9" s="74">
        <f>ROUND(E9/$E$12*200,0)/200</f>
        <v>0.20499999999999999</v>
      </c>
      <c r="H9" s="57" t="str">
        <f>IF(G9="","",IF(G9=O9,"richtig","falsch"))</f>
        <v>richtig</v>
      </c>
      <c r="N9" s="56">
        <f>ROUND(C9*D9,-3)</f>
        <v>19000</v>
      </c>
      <c r="O9" s="58">
        <f>ROUND(N9/$N$12*2,2)/2</f>
        <v>0.20499999999999999</v>
      </c>
    </row>
    <row r="10" spans="1:15">
      <c r="A10" s="53">
        <v>43269</v>
      </c>
      <c r="B10" s="54" t="s">
        <v>36</v>
      </c>
      <c r="C10" s="55">
        <v>1764</v>
      </c>
      <c r="D10" s="56">
        <v>20</v>
      </c>
      <c r="E10" s="73">
        <f t="shared" si="1"/>
        <v>35000</v>
      </c>
      <c r="F10" s="57" t="str">
        <f t="shared" si="0"/>
        <v>richtig</v>
      </c>
      <c r="G10" s="74">
        <f>ROUND(E10/$E$12*200,0)/200</f>
        <v>0.38</v>
      </c>
      <c r="H10" s="57" t="str">
        <f>IF(G10="","",IF(G10=O10,"richtig","falsch"))</f>
        <v>richtig</v>
      </c>
      <c r="N10" s="56">
        <f>ROUND(C10*D10,-3)</f>
        <v>35000</v>
      </c>
      <c r="O10" s="58">
        <f>ROUND(N10/$N$12*2,2)/2</f>
        <v>0.38</v>
      </c>
    </row>
    <row r="11" spans="1:15">
      <c r="A11" s="59"/>
      <c r="B11" s="60"/>
      <c r="C11" s="61"/>
      <c r="D11" s="62"/>
      <c r="E11" s="63"/>
      <c r="F11" s="64" t="str">
        <f t="shared" si="0"/>
        <v/>
      </c>
      <c r="G11" s="65"/>
      <c r="H11" s="64" t="str">
        <f>IF(G11="","",IF(G11=K11,"richtig","falsch"))</f>
        <v/>
      </c>
      <c r="N11" s="62"/>
      <c r="O11" s="66"/>
    </row>
    <row r="12" spans="1:15" ht="34.5" customHeight="1">
      <c r="A12" s="67" t="s">
        <v>37</v>
      </c>
      <c r="B12" s="67"/>
      <c r="C12" s="67"/>
      <c r="D12" s="67"/>
      <c r="E12" s="79">
        <f>SUM(E7:E11)</f>
        <v>92000</v>
      </c>
      <c r="F12" s="68" t="str">
        <f t="shared" si="0"/>
        <v>richtig</v>
      </c>
      <c r="G12" s="80">
        <f>ROUND(E12/$E$12*200,0)/200</f>
        <v>1</v>
      </c>
      <c r="H12" s="68" t="str">
        <f>IF(G12="","",IF(G12=O12,"richtig","falsch"))</f>
        <v>richtig</v>
      </c>
      <c r="N12" s="69">
        <f>SUM(N7:N10)</f>
        <v>92000</v>
      </c>
      <c r="O12" s="70">
        <f>SUM(O7:O10)</f>
        <v>1</v>
      </c>
    </row>
  </sheetData>
  <phoneticPr fontId="6" type="noConversion"/>
  <conditionalFormatting sqref="F7:F12 H7:H12">
    <cfRule type="cellIs" dxfId="0" priority="1" stopIfTrue="1" operator="equal">
      <formula>"richtig"</formula>
    </cfRule>
  </conditionalFormatting>
  <dataValidations xWindow="449" yWindow="237" count="4">
    <dataValidation allowBlank="1" showInputMessage="1" showErrorMessage="1" prompt="Berechnen Sie hier den Preis aus Einzelpreis mal Menge" sqref="H7:H12 F7:F12 E11" xr:uid="{00000000-0002-0000-0200-000000000000}"/>
    <dataValidation allowBlank="1" showInputMessage="1" showErrorMessage="1" prompt="Berechnen Sie das Total der Kosten" sqref="E12" xr:uid="{00000000-0002-0000-0200-000001000000}"/>
    <dataValidation allowBlank="1" showInputMessage="1" showErrorMessage="1" prompt="Berechnen Sie den Kostenanteil in %_x000a_Dabei runden Sie auf halbe Prozent._x000a__x000a_Achtung_x000a_*******_x000a_1% = 0.01_x000a_50% = 0.5_x000a_100% = 1" sqref="G7:G12" xr:uid="{00000000-0002-0000-0200-000002000000}"/>
    <dataValidation allowBlank="1" showInputMessage="1" showErrorMessage="1" prompt="Berechnen Sie hier den Preis aus Einzelpreis mal Menge auf 1'000 Franken gerundet" sqref="E7:E10" xr:uid="{00000000-0002-0000-0200-000003000000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Noten runden</vt:lpstr>
      <vt:lpstr>auf 10 Franken aufrunden</vt:lpstr>
      <vt:lpstr>Prozentzahlen runden</vt:lpstr>
    </vt:vector>
  </TitlesOfParts>
  <Company>KBW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Jürg Lippuner</cp:lastModifiedBy>
  <dcterms:created xsi:type="dcterms:W3CDTF">2006-05-30T08:27:29Z</dcterms:created>
  <dcterms:modified xsi:type="dcterms:W3CDTF">2018-11-14T09:41:32Z</dcterms:modified>
</cp:coreProperties>
</file>