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19\E-Profil Serie 2 (Olaf Schmelter)\v8.0\E2_Musterloesungen\"/>
    </mc:Choice>
  </mc:AlternateContent>
  <xr:revisionPtr revIDLastSave="0" documentId="13_ncr:1_{1EAC9588-1703-4A81-B837-B1A41B3A7209}" xr6:coauthVersionLast="40" xr6:coauthVersionMax="40" xr10:uidLastSave="{00000000-0000-0000-0000-000000000000}"/>
  <bookViews>
    <workbookView xWindow="0" yWindow="0" windowWidth="38400" windowHeight="17025" xr2:uid="{6115A251-BC70-403C-8205-753A9E5A7DAF}"/>
  </bookViews>
  <sheets>
    <sheet name="Offerte" sheetId="1" r:id="rId1"/>
    <sheet name="Angebot Essen" sheetId="2" r:id="rId2"/>
    <sheet name="Statistik" sheetId="3" r:id="rId3"/>
  </sheets>
  <definedNames>
    <definedName name="_xlnm.Print_Area" localSheetId="0">Offerte!$A$1:$D$40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30" i="1"/>
  <c r="B31" i="1"/>
  <c r="B32" i="1"/>
  <c r="B33" i="1"/>
  <c r="A14" i="1" l="1"/>
  <c r="C7" i="3" l="1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6" i="3"/>
  <c r="F25" i="3"/>
  <c r="D25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6" i="3"/>
  <c r="D26" i="1"/>
  <c r="D27" i="1"/>
  <c r="D28" i="1"/>
  <c r="D29" i="1"/>
  <c r="D30" i="1"/>
  <c r="D31" i="1"/>
  <c r="D32" i="1"/>
  <c r="D33" i="1"/>
  <c r="A9" i="1"/>
  <c r="E25" i="3" l="1"/>
  <c r="B40" i="1"/>
  <c r="B39" i="1"/>
  <c r="D25" i="1"/>
  <c r="D34" i="1" s="1"/>
  <c r="D35" i="1" l="1"/>
  <c r="D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Olaf</author>
  </authors>
  <commentList>
    <comment ref="C25" authorId="0" shapeId="0" xr:uid="{245FF327-DA4C-4311-8AF0-F86E28074EAC}">
      <text>
        <r>
          <rPr>
            <b/>
            <sz val="9"/>
            <color indexed="81"/>
            <rFont val="Segoe UI"/>
            <family val="2"/>
          </rPr>
          <t xml:space="preserve">Kommentar
</t>
        </r>
        <r>
          <rPr>
            <sz val="9"/>
            <color indexed="81"/>
            <rFont val="Segoe UI"/>
            <family val="2"/>
          </rPr>
          <t xml:space="preserve">Der Bereich C25:C28 enthält so genannte «Dummy»-Daten, die nur vorläufig und zur Kontrolle der Berechnungen eingefügt wurden.
</t>
        </r>
      </text>
    </comment>
  </commentList>
</comments>
</file>

<file path=xl/sharedStrings.xml><?xml version="1.0" encoding="utf-8"?>
<sst xmlns="http://schemas.openxmlformats.org/spreadsheetml/2006/main" count="69" uniqueCount="65">
  <si>
    <t xml:space="preserve">Nr. </t>
  </si>
  <si>
    <t>Beschreibung</t>
  </si>
  <si>
    <t>Preis/Person</t>
  </si>
  <si>
    <t>Spaghetti Aglio, Olio e Peperoncini</t>
  </si>
  <si>
    <t>Spaghetti Aglio, Olio e Peperoncini mit 3 Scampi</t>
  </si>
  <si>
    <t>Anreise und Einrichtungspauschale Kochpersonal</t>
  </si>
  <si>
    <t>Lasagne verdura (vegetarisch)</t>
  </si>
  <si>
    <t>Lasagne verdura (vegan)</t>
  </si>
  <si>
    <t>Lasagne al forno</t>
  </si>
  <si>
    <t>Apéroplättli (Crissini, Grillgemüse, kalte Tomatensuppe)</t>
  </si>
  <si>
    <t>Torta della Nonna</t>
  </si>
  <si>
    <t>Pizza verdura</t>
  </si>
  <si>
    <t>Pizza prosciutto</t>
  </si>
  <si>
    <t>Kalbsfilet auf Morchelsauce mit Rösti</t>
  </si>
  <si>
    <t>Rindsfilet mit Rosmarinkartoffeln und Caponata</t>
  </si>
  <si>
    <t>Hamburger, Pommes frites</t>
  </si>
  <si>
    <t>Hamburger «Pulled Pork», Pommes frites</t>
  </si>
  <si>
    <t>Rehrückenfilet mit verschiedenen Mousses</t>
  </si>
  <si>
    <t>Pizza Rucala e Bresaola</t>
  </si>
  <si>
    <t>grüner Salat, französische/italienische Sauce</t>
  </si>
  <si>
    <t>Gemüsesuppe (je nach Saison)</t>
  </si>
  <si>
    <t>Glacévariation (3 Kugeln, je nach Saison)</t>
  </si>
  <si>
    <t>Rohschinken mit Melone (saisonal)</t>
  </si>
  <si>
    <t>Offerte</t>
  </si>
  <si>
    <t>Herr</t>
  </si>
  <si>
    <t>Severin Kleiber
Neuer Weg 1
5400 Baden</t>
  </si>
  <si>
    <t>Kleiber</t>
  </si>
  <si>
    <t>Gerne bieten wir Ihnen für Ihren Anlass folgendes Menü an.</t>
  </si>
  <si>
    <t>Anzahl Personen</t>
  </si>
  <si>
    <t>Datum des Anlasses</t>
  </si>
  <si>
    <t>Startzeit</t>
  </si>
  <si>
    <t>Unser Vorschlag</t>
  </si>
  <si>
    <t>Nr.</t>
  </si>
  <si>
    <t>Preis total</t>
  </si>
  <si>
    <t>Total I</t>
  </si>
  <si>
    <t>MwSt.</t>
  </si>
  <si>
    <t>Total II</t>
  </si>
  <si>
    <t>Monat</t>
  </si>
  <si>
    <t>Jahr</t>
  </si>
  <si>
    <t>Dieses Angebot ist gültig bis:</t>
  </si>
  <si>
    <t>Gericht</t>
  </si>
  <si>
    <t>Endpreis</t>
  </si>
  <si>
    <t>Umsatz</t>
  </si>
  <si>
    <t>Total</t>
  </si>
  <si>
    <t>Warenkosten</t>
  </si>
  <si>
    <t>Deckungsbeitrag</t>
  </si>
  <si>
    <t>Produktkalkulation</t>
  </si>
  <si>
    <t>Anz. Verkäufe</t>
  </si>
  <si>
    <t>Salat</t>
  </si>
  <si>
    <t>Gemüsesuppe</t>
  </si>
  <si>
    <t>Rohschinken</t>
  </si>
  <si>
    <t>Spaghetti Aglio</t>
  </si>
  <si>
    <t>Spaghetti Scampi</t>
  </si>
  <si>
    <t>Lasagne vegi</t>
  </si>
  <si>
    <t>Lasagne vegan</t>
  </si>
  <si>
    <t>Lasagne forno</t>
  </si>
  <si>
    <t>Apéroplättli</t>
  </si>
  <si>
    <t>Pizza Rucala</t>
  </si>
  <si>
    <t>Kalbsfilet</t>
  </si>
  <si>
    <t>Rindsfilet</t>
  </si>
  <si>
    <t>Hamburger Pommes</t>
  </si>
  <si>
    <t>Hamburger Pulled</t>
  </si>
  <si>
    <t>Rehrücken</t>
  </si>
  <si>
    <t>Torta</t>
  </si>
  <si>
    <t>Glacé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</si>
</sst>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[$-807]d/\ mmmm\ yyyy;@"/>
    <numFmt numFmtId="165" formatCode="0.0%"/>
    <numFmt numFmtId="166" formatCode="ddd\,\ d/\ mmmm\ yyyy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11"/>
      <color theme="9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60"/>
      <color theme="5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43" fontId="0" fillId="0" borderId="0" xfId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/>
    <xf numFmtId="0" fontId="0" fillId="0" borderId="1" xfId="0" applyBorder="1"/>
    <xf numFmtId="20" fontId="0" fillId="0" borderId="1" xfId="0" applyNumberFormat="1" applyBorder="1"/>
    <xf numFmtId="0" fontId="2" fillId="2" borderId="0" xfId="0" applyFont="1" applyFill="1"/>
    <xf numFmtId="0" fontId="0" fillId="2" borderId="0" xfId="0" applyFill="1"/>
    <xf numFmtId="0" fontId="2" fillId="0" borderId="0" xfId="0" applyFont="1" applyAlignment="1">
      <alignment horizontal="right"/>
    </xf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43" fontId="8" fillId="0" borderId="0" xfId="1" applyFont="1" applyBorder="1" applyProtection="1"/>
    <xf numFmtId="43" fontId="0" fillId="0" borderId="0" xfId="0" applyNumberFormat="1" applyBorder="1" applyProtection="1"/>
    <xf numFmtId="0" fontId="0" fillId="0" borderId="2" xfId="0" applyBorder="1" applyAlignment="1" applyProtection="1">
      <alignment horizontal="center"/>
    </xf>
    <xf numFmtId="0" fontId="0" fillId="0" borderId="2" xfId="0" applyBorder="1" applyProtection="1"/>
    <xf numFmtId="43" fontId="8" fillId="0" borderId="2" xfId="1" applyFont="1" applyBorder="1" applyProtection="1"/>
    <xf numFmtId="165" fontId="9" fillId="0" borderId="0" xfId="1" applyNumberFormat="1" applyFont="1" applyBorder="1" applyProtection="1"/>
    <xf numFmtId="0" fontId="5" fillId="0" borderId="0" xfId="0" applyFont="1" applyProtection="1"/>
    <xf numFmtId="0" fontId="11" fillId="0" borderId="0" xfId="0" applyFont="1" applyProtection="1"/>
    <xf numFmtId="0" fontId="10" fillId="0" borderId="0" xfId="0" applyNumberFormat="1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43" fontId="8" fillId="0" borderId="4" xfId="1" applyFont="1" applyBorder="1" applyProtection="1"/>
    <xf numFmtId="43" fontId="0" fillId="0" borderId="3" xfId="0" applyNumberFormat="1" applyBorder="1" applyProtection="1"/>
    <xf numFmtId="0" fontId="2" fillId="0" borderId="5" xfId="0" applyFont="1" applyBorder="1" applyProtection="1"/>
    <xf numFmtId="0" fontId="0" fillId="0" borderId="5" xfId="0" applyBorder="1" applyProtection="1"/>
    <xf numFmtId="0" fontId="12" fillId="0" borderId="0" xfId="1" applyNumberFormat="1" applyFont="1"/>
    <xf numFmtId="43" fontId="12" fillId="0" borderId="0" xfId="1" applyFont="1"/>
    <xf numFmtId="0" fontId="13" fillId="3" borderId="0" xfId="0" applyFont="1" applyFill="1"/>
    <xf numFmtId="0" fontId="13" fillId="3" borderId="0" xfId="0" applyFont="1" applyFill="1" applyAlignment="1">
      <alignment wrapText="1"/>
    </xf>
    <xf numFmtId="0" fontId="14" fillId="0" borderId="0" xfId="0" applyFont="1" applyAlignment="1">
      <alignment vertical="center"/>
    </xf>
    <xf numFmtId="0" fontId="13" fillId="4" borderId="0" xfId="0" applyFont="1" applyFill="1"/>
    <xf numFmtId="43" fontId="13" fillId="4" borderId="0" xfId="0" applyNumberFormat="1" applyFont="1" applyFill="1"/>
    <xf numFmtId="0" fontId="0" fillId="5" borderId="0" xfId="0" applyFill="1"/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3" fillId="3" borderId="0" xfId="0" applyFont="1" applyFill="1" applyAlignment="1">
      <alignment horizontal="right"/>
    </xf>
    <xf numFmtId="43" fontId="16" fillId="0" borderId="0" xfId="0" applyNumberFormat="1" applyFont="1" applyBorder="1"/>
    <xf numFmtId="0" fontId="13" fillId="3" borderId="6" xfId="0" applyFont="1" applyFill="1" applyBorder="1"/>
    <xf numFmtId="0" fontId="16" fillId="3" borderId="7" xfId="0" applyFont="1" applyFill="1" applyBorder="1" applyAlignment="1">
      <alignment horizontal="right" wrapText="1"/>
    </xf>
    <xf numFmtId="0" fontId="16" fillId="3" borderId="8" xfId="0" applyFont="1" applyFill="1" applyBorder="1" applyAlignment="1">
      <alignment horizontal="right" wrapText="1"/>
    </xf>
    <xf numFmtId="0" fontId="12" fillId="0" borderId="9" xfId="0" applyFont="1" applyBorder="1"/>
    <xf numFmtId="43" fontId="16" fillId="0" borderId="10" xfId="0" applyNumberFormat="1" applyFont="1" applyBorder="1"/>
    <xf numFmtId="0" fontId="12" fillId="0" borderId="11" xfId="0" applyFont="1" applyBorder="1"/>
    <xf numFmtId="43" fontId="16" fillId="0" borderId="12" xfId="0" applyNumberFormat="1" applyFont="1" applyBorder="1"/>
    <xf numFmtId="43" fontId="16" fillId="0" borderId="13" xfId="0" applyNumberFormat="1" applyFont="1" applyBorder="1"/>
    <xf numFmtId="0" fontId="13" fillId="0" borderId="0" xfId="0" applyFont="1" applyFill="1"/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wrapText="1"/>
    </xf>
    <xf numFmtId="0" fontId="16" fillId="0" borderId="12" xfId="0" applyFont="1" applyFill="1" applyBorder="1" applyAlignment="1">
      <alignment horizontal="right" wrapText="1"/>
    </xf>
    <xf numFmtId="0" fontId="0" fillId="3" borderId="0" xfId="0" applyFill="1" applyBorder="1" applyProtection="1"/>
    <xf numFmtId="43" fontId="0" fillId="3" borderId="0" xfId="0" applyNumberFormat="1" applyFill="1" applyBorder="1" applyProtection="1"/>
    <xf numFmtId="43" fontId="0" fillId="3" borderId="5" xfId="0" applyNumberFormat="1" applyFill="1" applyBorder="1" applyProtection="1"/>
    <xf numFmtId="0" fontId="5" fillId="3" borderId="0" xfId="0" applyNumberFormat="1" applyFont="1" applyFill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0" fillId="3" borderId="0" xfId="0" applyFill="1" applyAlignment="1">
      <alignment horizontal="left" vertical="top" wrapText="1"/>
    </xf>
    <xf numFmtId="0" fontId="0" fillId="3" borderId="0" xfId="0" applyFill="1" applyAlignment="1">
      <alignment horizontal="left" vertical="top"/>
    </xf>
    <xf numFmtId="164" fontId="0" fillId="0" borderId="0" xfId="0" applyNumberFormat="1" applyAlignment="1">
      <alignment horizontal="left" vertical="top"/>
    </xf>
    <xf numFmtId="166" fontId="0" fillId="3" borderId="1" xfId="0" applyNumberFormat="1" applyFill="1" applyBorder="1" applyAlignment="1">
      <alignment horizontal="right"/>
    </xf>
  </cellXfs>
  <cellStyles count="2">
    <cellStyle name="Komma" xfId="1" builtinId="3"/>
    <cellStyle name="Standard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Produktkalkulation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Statistik!$B$5</c:f>
              <c:strCache>
                <c:ptCount val="1"/>
                <c:pt idx="0">
                  <c:v>Warenkosten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Statistik!$A$6:$A$24</c:f>
              <c:strCache>
                <c:ptCount val="19"/>
                <c:pt idx="0">
                  <c:v>Salat</c:v>
                </c:pt>
                <c:pt idx="1">
                  <c:v>Gemüsesuppe</c:v>
                </c:pt>
                <c:pt idx="2">
                  <c:v>Rohschinken</c:v>
                </c:pt>
                <c:pt idx="3">
                  <c:v>Spaghetti Aglio</c:v>
                </c:pt>
                <c:pt idx="4">
                  <c:v>Spaghetti Scampi</c:v>
                </c:pt>
                <c:pt idx="5">
                  <c:v>Lasagne vegi</c:v>
                </c:pt>
                <c:pt idx="6">
                  <c:v>Lasagne vegan</c:v>
                </c:pt>
                <c:pt idx="7">
                  <c:v>Lasagne forno</c:v>
                </c:pt>
                <c:pt idx="8">
                  <c:v>Apéroplättli</c:v>
                </c:pt>
                <c:pt idx="9">
                  <c:v>Pizza verdura</c:v>
                </c:pt>
                <c:pt idx="10">
                  <c:v>Pizza prosciutto</c:v>
                </c:pt>
                <c:pt idx="11">
                  <c:v>Pizza Rucala</c:v>
                </c:pt>
                <c:pt idx="12">
                  <c:v>Kalbsfilet</c:v>
                </c:pt>
                <c:pt idx="13">
                  <c:v>Rindsfilet</c:v>
                </c:pt>
                <c:pt idx="14">
                  <c:v>Hamburger Pommes</c:v>
                </c:pt>
                <c:pt idx="15">
                  <c:v>Hamburger Pulled</c:v>
                </c:pt>
                <c:pt idx="16">
                  <c:v>Rehrücken</c:v>
                </c:pt>
                <c:pt idx="17">
                  <c:v>Torta</c:v>
                </c:pt>
                <c:pt idx="18">
                  <c:v>Glacé</c:v>
                </c:pt>
              </c:strCache>
            </c:strRef>
          </c:cat>
          <c:val>
            <c:numRef>
              <c:f>Statistik!$B$6:$B$24</c:f>
              <c:numCache>
                <c:formatCode>_(* #,##0.00_);_(* \(#,##0.00\);_(* "-"??_);_(@_)</c:formatCode>
                <c:ptCount val="19"/>
                <c:pt idx="0">
                  <c:v>2.1</c:v>
                </c:pt>
                <c:pt idx="1">
                  <c:v>2.5</c:v>
                </c:pt>
                <c:pt idx="2">
                  <c:v>2.9</c:v>
                </c:pt>
                <c:pt idx="3">
                  <c:v>2.8</c:v>
                </c:pt>
                <c:pt idx="4">
                  <c:v>4.3</c:v>
                </c:pt>
                <c:pt idx="5">
                  <c:v>3.9</c:v>
                </c:pt>
                <c:pt idx="6">
                  <c:v>3.8</c:v>
                </c:pt>
                <c:pt idx="7">
                  <c:v>4.9000000000000004</c:v>
                </c:pt>
                <c:pt idx="8">
                  <c:v>3.1</c:v>
                </c:pt>
                <c:pt idx="9">
                  <c:v>2.4</c:v>
                </c:pt>
                <c:pt idx="10">
                  <c:v>3.3</c:v>
                </c:pt>
                <c:pt idx="11">
                  <c:v>3.1</c:v>
                </c:pt>
                <c:pt idx="12">
                  <c:v>18.3</c:v>
                </c:pt>
                <c:pt idx="13">
                  <c:v>18.3</c:v>
                </c:pt>
                <c:pt idx="14">
                  <c:v>3.2</c:v>
                </c:pt>
                <c:pt idx="15">
                  <c:v>5.3</c:v>
                </c:pt>
                <c:pt idx="16">
                  <c:v>16</c:v>
                </c:pt>
                <c:pt idx="17">
                  <c:v>1.9</c:v>
                </c:pt>
                <c:pt idx="1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84-422E-B237-5C6660BAA919}"/>
            </c:ext>
          </c:extLst>
        </c:ser>
        <c:ser>
          <c:idx val="1"/>
          <c:order val="1"/>
          <c:tx>
            <c:strRef>
              <c:f>Statistik!$C$5</c:f>
              <c:strCache>
                <c:ptCount val="1"/>
                <c:pt idx="0">
                  <c:v>Deckungsbeitrag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Statistik!$A$6:$A$24</c:f>
              <c:strCache>
                <c:ptCount val="19"/>
                <c:pt idx="0">
                  <c:v>Salat</c:v>
                </c:pt>
                <c:pt idx="1">
                  <c:v>Gemüsesuppe</c:v>
                </c:pt>
                <c:pt idx="2">
                  <c:v>Rohschinken</c:v>
                </c:pt>
                <c:pt idx="3">
                  <c:v>Spaghetti Aglio</c:v>
                </c:pt>
                <c:pt idx="4">
                  <c:v>Spaghetti Scampi</c:v>
                </c:pt>
                <c:pt idx="5">
                  <c:v>Lasagne vegi</c:v>
                </c:pt>
                <c:pt idx="6">
                  <c:v>Lasagne vegan</c:v>
                </c:pt>
                <c:pt idx="7">
                  <c:v>Lasagne forno</c:v>
                </c:pt>
                <c:pt idx="8">
                  <c:v>Apéroplättli</c:v>
                </c:pt>
                <c:pt idx="9">
                  <c:v>Pizza verdura</c:v>
                </c:pt>
                <c:pt idx="10">
                  <c:v>Pizza prosciutto</c:v>
                </c:pt>
                <c:pt idx="11">
                  <c:v>Pizza Rucala</c:v>
                </c:pt>
                <c:pt idx="12">
                  <c:v>Kalbsfilet</c:v>
                </c:pt>
                <c:pt idx="13">
                  <c:v>Rindsfilet</c:v>
                </c:pt>
                <c:pt idx="14">
                  <c:v>Hamburger Pommes</c:v>
                </c:pt>
                <c:pt idx="15">
                  <c:v>Hamburger Pulled</c:v>
                </c:pt>
                <c:pt idx="16">
                  <c:v>Rehrücken</c:v>
                </c:pt>
                <c:pt idx="17">
                  <c:v>Torta</c:v>
                </c:pt>
                <c:pt idx="18">
                  <c:v>Glacé</c:v>
                </c:pt>
              </c:strCache>
            </c:strRef>
          </c:cat>
          <c:val>
            <c:numRef>
              <c:f>Statistik!$C$6:$C$24</c:f>
              <c:numCache>
                <c:formatCode>_(* #,##0.00_);_(* \(#,##0.00\);_(* "-"??_);_(@_)</c:formatCode>
                <c:ptCount val="19"/>
                <c:pt idx="0">
                  <c:v>3.8000000000000003</c:v>
                </c:pt>
                <c:pt idx="1">
                  <c:v>5.4</c:v>
                </c:pt>
                <c:pt idx="2">
                  <c:v>3.0000000000000004</c:v>
                </c:pt>
                <c:pt idx="3">
                  <c:v>7.1000000000000005</c:v>
                </c:pt>
                <c:pt idx="4">
                  <c:v>13.599999999999998</c:v>
                </c:pt>
                <c:pt idx="5">
                  <c:v>8</c:v>
                </c:pt>
                <c:pt idx="6">
                  <c:v>7.1000000000000005</c:v>
                </c:pt>
                <c:pt idx="7">
                  <c:v>9</c:v>
                </c:pt>
                <c:pt idx="8">
                  <c:v>7.8000000000000007</c:v>
                </c:pt>
                <c:pt idx="9">
                  <c:v>11.5</c:v>
                </c:pt>
                <c:pt idx="10">
                  <c:v>11.600000000000001</c:v>
                </c:pt>
                <c:pt idx="11">
                  <c:v>10.8</c:v>
                </c:pt>
                <c:pt idx="12">
                  <c:v>21.599999999999998</c:v>
                </c:pt>
                <c:pt idx="13">
                  <c:v>31.599999999999998</c:v>
                </c:pt>
                <c:pt idx="14">
                  <c:v>6.7</c:v>
                </c:pt>
                <c:pt idx="15">
                  <c:v>11.599999999999998</c:v>
                </c:pt>
                <c:pt idx="16">
                  <c:v>19.899999999999999</c:v>
                </c:pt>
                <c:pt idx="17">
                  <c:v>3.0000000000000004</c:v>
                </c:pt>
                <c:pt idx="18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84-422E-B237-5C6660BAA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22597720"/>
        <c:axId val="622592472"/>
      </c:barChart>
      <c:catAx>
        <c:axId val="622597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2592472"/>
        <c:crosses val="autoZero"/>
        <c:auto val="1"/>
        <c:lblAlgn val="ctr"/>
        <c:lblOffset val="100"/>
        <c:noMultiLvlLbl val="0"/>
      </c:catAx>
      <c:valAx>
        <c:axId val="622592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2597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36636</xdr:colOff>
      <xdr:row>1</xdr:row>
      <xdr:rowOff>29309</xdr:rowOff>
    </xdr:from>
    <xdr:to>
      <xdr:col>11</xdr:col>
      <xdr:colOff>246954</xdr:colOff>
      <xdr:row>36</xdr:row>
      <xdr:rowOff>29308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90C1AAE-2D2B-459E-80C0-EF6C1374D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74021" y="219809"/>
          <a:ext cx="4782318" cy="674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3279932</xdr:colOff>
      <xdr:row>0</xdr:row>
      <xdr:rowOff>1511939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0E1DD95-CFC0-4B35-87B6-B9E6DA614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79932" cy="1511939"/>
        </a:xfrm>
        <a:prstGeom prst="rect">
          <a:avLst/>
        </a:prstGeom>
      </xdr:spPr>
    </xdr:pic>
    <xdr:clientData/>
  </xdr:twoCellAnchor>
  <xdr:twoCellAnchor>
    <xdr:from>
      <xdr:col>7</xdr:col>
      <xdr:colOff>0</xdr:colOff>
      <xdr:row>3</xdr:row>
      <xdr:rowOff>0</xdr:rowOff>
    </xdr:from>
    <xdr:to>
      <xdr:col>17</xdr:col>
      <xdr:colOff>0</xdr:colOff>
      <xdr:row>25</xdr:row>
      <xdr:rowOff>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F0C3E119-FE92-4B2E-B2BD-D6D876E15B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8D310-6A28-48F4-BD64-6F3DAE9B198A}">
  <sheetPr>
    <pageSetUpPr fitToPage="1"/>
  </sheetPr>
  <dimension ref="A3:D47"/>
  <sheetViews>
    <sheetView showGridLines="0" tabSelected="1" zoomScale="130" zoomScaleNormal="130" workbookViewId="0">
      <selection activeCell="A4" sqref="A4:B6"/>
    </sheetView>
  </sheetViews>
  <sheetFormatPr baseColWidth="10" defaultRowHeight="15" x14ac:dyDescent="0.25"/>
  <cols>
    <col min="1" max="1" width="10.140625" customWidth="1"/>
    <col min="2" max="2" width="48.42578125" customWidth="1"/>
    <col min="3" max="4" width="14.42578125" customWidth="1"/>
    <col min="5" max="5" width="3.140625" customWidth="1"/>
  </cols>
  <sheetData>
    <row r="3" spans="1:2" x14ac:dyDescent="0.25">
      <c r="A3" t="s">
        <v>24</v>
      </c>
    </row>
    <row r="4" spans="1:2" x14ac:dyDescent="0.25">
      <c r="A4" s="60" t="s">
        <v>25</v>
      </c>
      <c r="B4" s="61"/>
    </row>
    <row r="5" spans="1:2" x14ac:dyDescent="0.25">
      <c r="A5" s="61"/>
      <c r="B5" s="61"/>
    </row>
    <row r="6" spans="1:2" x14ac:dyDescent="0.25">
      <c r="A6" s="61"/>
      <c r="B6" s="61"/>
    </row>
    <row r="9" spans="1:2" x14ac:dyDescent="0.25">
      <c r="A9" s="62">
        <f ca="1">TODAY()</f>
        <v>43477</v>
      </c>
      <c r="B9" s="62"/>
    </row>
    <row r="12" spans="1:2" ht="21" x14ac:dyDescent="0.35">
      <c r="A12" s="4" t="s">
        <v>23</v>
      </c>
    </row>
    <row r="14" spans="1:2" x14ac:dyDescent="0.25">
      <c r="A14" t="str">
        <f>IF(A3="Herr","Lieber Herr",IF(A3="Frau","Liebe Frau",""))</f>
        <v>Lieber Herr</v>
      </c>
      <c r="B14" t="s">
        <v>26</v>
      </c>
    </row>
    <row r="16" spans="1:2" x14ac:dyDescent="0.25">
      <c r="A16" t="s">
        <v>27</v>
      </c>
    </row>
    <row r="18" spans="1:4" x14ac:dyDescent="0.25">
      <c r="A18" s="5" t="s">
        <v>28</v>
      </c>
      <c r="B18" s="6"/>
      <c r="C18" s="6"/>
      <c r="D18" s="6">
        <v>4</v>
      </c>
    </row>
    <row r="19" spans="1:4" x14ac:dyDescent="0.25">
      <c r="A19" s="5" t="s">
        <v>29</v>
      </c>
      <c r="B19" s="6"/>
      <c r="C19" s="63">
        <v>43652</v>
      </c>
      <c r="D19" s="63"/>
    </row>
    <row r="20" spans="1:4" x14ac:dyDescent="0.25">
      <c r="A20" s="5" t="s">
        <v>30</v>
      </c>
      <c r="B20" s="6"/>
      <c r="C20" s="7"/>
      <c r="D20" s="7">
        <v>0.79166666666666663</v>
      </c>
    </row>
    <row r="22" spans="1:4" x14ac:dyDescent="0.25">
      <c r="A22" s="8" t="s">
        <v>31</v>
      </c>
      <c r="B22" s="9"/>
      <c r="C22" s="9"/>
      <c r="D22" s="9"/>
    </row>
    <row r="24" spans="1:4" x14ac:dyDescent="0.25">
      <c r="A24" s="2" t="s">
        <v>32</v>
      </c>
      <c r="B24" s="2" t="s">
        <v>1</v>
      </c>
      <c r="C24" s="10" t="s">
        <v>2</v>
      </c>
      <c r="D24" s="10" t="s">
        <v>33</v>
      </c>
    </row>
    <row r="25" spans="1:4" x14ac:dyDescent="0.25">
      <c r="A25" s="12">
        <v>2</v>
      </c>
      <c r="B25" s="55" t="str">
        <f>VLOOKUP(A25,'Angebot Essen'!$A$2:$C$21,2,FALSE)</f>
        <v>grüner Salat, französische/italienische Sauce</v>
      </c>
      <c r="C25" s="14">
        <v>5.9</v>
      </c>
      <c r="D25" s="56">
        <f>$D$18*C25</f>
        <v>23.6</v>
      </c>
    </row>
    <row r="26" spans="1:4" x14ac:dyDescent="0.25">
      <c r="A26" s="16">
        <v>3</v>
      </c>
      <c r="B26" s="17" t="str">
        <f>VLOOKUP(A26,'Angebot Essen'!$A$2:$C$21,2,FALSE)</f>
        <v>Gemüsesuppe (je nach Saison)</v>
      </c>
      <c r="C26" s="18">
        <v>7.9</v>
      </c>
      <c r="D26" s="15">
        <f t="shared" ref="D26:D33" si="0">$D$18*C26</f>
        <v>31.6</v>
      </c>
    </row>
    <row r="27" spans="1:4" x14ac:dyDescent="0.25">
      <c r="A27" s="16">
        <v>5</v>
      </c>
      <c r="B27" s="17" t="str">
        <f>VLOOKUP(A27,'Angebot Essen'!$A$2:$C$21,2,FALSE)</f>
        <v>Spaghetti Aglio, Olio e Peperoncini</v>
      </c>
      <c r="C27" s="18">
        <v>9.9</v>
      </c>
      <c r="D27" s="15">
        <f t="shared" si="0"/>
        <v>39.6</v>
      </c>
    </row>
    <row r="28" spans="1:4" x14ac:dyDescent="0.25">
      <c r="A28" s="16">
        <v>19</v>
      </c>
      <c r="B28" s="17" t="str">
        <f>VLOOKUP(A28,'Angebot Essen'!$A$2:$C$21,2,FALSE)</f>
        <v>Torta della Nonna</v>
      </c>
      <c r="C28" s="18">
        <v>4.9000000000000004</v>
      </c>
      <c r="D28" s="15">
        <f t="shared" si="0"/>
        <v>19.600000000000001</v>
      </c>
    </row>
    <row r="29" spans="1:4" x14ac:dyDescent="0.25">
      <c r="A29" s="16"/>
      <c r="B29" s="17" t="e">
        <f>VLOOKUP(A29,'Angebot Essen'!$A$2:$C$21,2,FALSE)</f>
        <v>#N/A</v>
      </c>
      <c r="C29" s="18"/>
      <c r="D29" s="15">
        <f t="shared" si="0"/>
        <v>0</v>
      </c>
    </row>
    <row r="30" spans="1:4" x14ac:dyDescent="0.25">
      <c r="A30" s="16"/>
      <c r="B30" s="17" t="e">
        <f>VLOOKUP(A30,'Angebot Essen'!$A$2:$C$21,2,FALSE)</f>
        <v>#N/A</v>
      </c>
      <c r="C30" s="18"/>
      <c r="D30" s="15">
        <f t="shared" si="0"/>
        <v>0</v>
      </c>
    </row>
    <row r="31" spans="1:4" x14ac:dyDescent="0.25">
      <c r="A31" s="16"/>
      <c r="B31" s="17" t="e">
        <f>VLOOKUP(A31,'Angebot Essen'!$A$2:$C$21,2,FALSE)</f>
        <v>#N/A</v>
      </c>
      <c r="C31" s="18"/>
      <c r="D31" s="15">
        <f t="shared" si="0"/>
        <v>0</v>
      </c>
    </row>
    <row r="32" spans="1:4" x14ac:dyDescent="0.25">
      <c r="A32" s="16"/>
      <c r="B32" s="17" t="e">
        <f>VLOOKUP(A32,'Angebot Essen'!$A$2:$C$21,2,FALSE)</f>
        <v>#N/A</v>
      </c>
      <c r="C32" s="18"/>
      <c r="D32" s="15">
        <f t="shared" si="0"/>
        <v>0</v>
      </c>
    </row>
    <row r="33" spans="1:4" x14ac:dyDescent="0.25">
      <c r="A33" s="25"/>
      <c r="B33" s="26" t="e">
        <f>VLOOKUP(A33,'Angebot Essen'!$A$2:$C$21,2,FALSE)</f>
        <v>#N/A</v>
      </c>
      <c r="C33" s="27"/>
      <c r="D33" s="28">
        <f t="shared" si="0"/>
        <v>0</v>
      </c>
    </row>
    <row r="34" spans="1:4" x14ac:dyDescent="0.25">
      <c r="A34" s="24" t="s">
        <v>34</v>
      </c>
      <c r="B34" s="13"/>
      <c r="C34" s="14"/>
      <c r="D34" s="15">
        <f>SUM(D25:D33)</f>
        <v>114.4</v>
      </c>
    </row>
    <row r="35" spans="1:4" x14ac:dyDescent="0.25">
      <c r="A35" s="12" t="s">
        <v>35</v>
      </c>
      <c r="B35" s="13"/>
      <c r="C35" s="19">
        <v>7.6999999999999999E-2</v>
      </c>
      <c r="D35" s="56">
        <f>C35*D34</f>
        <v>8.8087999999999997</v>
      </c>
    </row>
    <row r="36" spans="1:4" ht="15.75" thickBot="1" x14ac:dyDescent="0.3">
      <c r="A36" s="29" t="s">
        <v>36</v>
      </c>
      <c r="B36" s="30"/>
      <c r="C36" s="30"/>
      <c r="D36" s="57">
        <f>ROUND(SUM(D34:D35)/0.05,0)*0.05</f>
        <v>123.2</v>
      </c>
    </row>
    <row r="37" spans="1:4" ht="15.75" thickTop="1" x14ac:dyDescent="0.25">
      <c r="A37" s="11"/>
      <c r="B37" s="11"/>
      <c r="C37" s="11"/>
      <c r="D37" s="11"/>
    </row>
    <row r="38" spans="1:4" x14ac:dyDescent="0.25">
      <c r="A38" s="21" t="s">
        <v>39</v>
      </c>
      <c r="B38" s="20"/>
      <c r="C38" s="11"/>
      <c r="D38" s="11"/>
    </row>
    <row r="39" spans="1:4" x14ac:dyDescent="0.25">
      <c r="A39" s="22" t="s">
        <v>37</v>
      </c>
      <c r="B39" s="58">
        <f>MONTH(C19)+1</f>
        <v>8</v>
      </c>
      <c r="C39" s="11"/>
      <c r="D39" s="11"/>
    </row>
    <row r="40" spans="1:4" x14ac:dyDescent="0.25">
      <c r="A40" s="23" t="s">
        <v>38</v>
      </c>
      <c r="B40" s="59">
        <f>YEAR(C19)</f>
        <v>2019</v>
      </c>
      <c r="C40" s="11"/>
      <c r="D40" s="11"/>
    </row>
    <row r="41" spans="1:4" x14ac:dyDescent="0.25">
      <c r="A41" s="11"/>
      <c r="B41" s="11"/>
      <c r="C41" s="11"/>
      <c r="D41" s="11"/>
    </row>
    <row r="42" spans="1:4" x14ac:dyDescent="0.25">
      <c r="A42" s="11"/>
      <c r="B42" s="11"/>
      <c r="C42" s="11"/>
      <c r="D42" s="11"/>
    </row>
    <row r="43" spans="1:4" x14ac:dyDescent="0.25">
      <c r="A43" s="11"/>
      <c r="B43" s="11"/>
      <c r="C43" s="11"/>
      <c r="D43" s="11"/>
    </row>
    <row r="44" spans="1:4" x14ac:dyDescent="0.25">
      <c r="A44" s="11"/>
      <c r="B44" s="11"/>
      <c r="C44" s="11"/>
      <c r="D44" s="11"/>
    </row>
    <row r="45" spans="1:4" x14ac:dyDescent="0.25">
      <c r="A45" s="11"/>
      <c r="B45" s="11"/>
      <c r="C45" s="11"/>
      <c r="D45" s="11"/>
    </row>
    <row r="46" spans="1:4" x14ac:dyDescent="0.25">
      <c r="A46" s="11"/>
      <c r="B46" s="11"/>
      <c r="C46" s="11"/>
      <c r="D46" s="11"/>
    </row>
    <row r="47" spans="1:4" x14ac:dyDescent="0.25">
      <c r="A47" s="11"/>
      <c r="B47" s="11"/>
      <c r="C47" s="11"/>
      <c r="D47" s="11"/>
    </row>
  </sheetData>
  <mergeCells count="3">
    <mergeCell ref="A4:B6"/>
    <mergeCell ref="A9:B9"/>
    <mergeCell ref="C19:D19"/>
  </mergeCells>
  <conditionalFormatting sqref="B25:B35">
    <cfRule type="expression" dxfId="2" priority="1">
      <formula>ISERROR(B25)</formula>
    </cfRule>
  </conditionalFormatting>
  <dataValidations count="1">
    <dataValidation type="list" allowBlank="1" showInputMessage="1" showErrorMessage="1" sqref="A3" xr:uid="{0D201FA0-B859-4BFA-BBA5-05E3A469C1B6}">
      <formula1>"Frau,Herr"</formula1>
    </dataValidation>
  </dataValidations>
  <pageMargins left="0.98425196850393704" right="0.59055118110236227" top="1.1417322834645669" bottom="0.78740157480314965" header="0.15748031496062992" footer="0.31496062992125984"/>
  <pageSetup paperSize="9" scale="97" fitToHeight="0" orientation="portrait" horizontalDpi="300" verticalDpi="300" r:id="rId1"/>
  <headerFooter alignWithMargins="0">
    <oddHeader>&amp;R&amp;10&amp;G</oddHeader>
    <oddFooter>&amp;L&amp;9LetCook | Monbijoustrasse 1 | 3000 Bern&amp;R&amp;9&amp;D/&amp;T</oddFooter>
  </headerFooter>
  <ignoredErrors>
    <ignoredError sqref="B29:B33" evalError="1"/>
  </ignoredError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90127-CF81-4037-BCC9-2D8CB97FB24F}">
  <dimension ref="A1:C21"/>
  <sheetViews>
    <sheetView workbookViewId="0">
      <selection activeCell="C2" sqref="C2"/>
    </sheetView>
  </sheetViews>
  <sheetFormatPr baseColWidth="10" defaultRowHeight="15" x14ac:dyDescent="0.25"/>
  <cols>
    <col min="1" max="1" width="4.140625" bestFit="1" customWidth="1"/>
    <col min="2" max="2" width="53.8554687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 s="3">
        <v>1</v>
      </c>
      <c r="B2" t="s">
        <v>5</v>
      </c>
      <c r="C2" s="1">
        <v>30</v>
      </c>
    </row>
    <row r="3" spans="1:3" x14ac:dyDescent="0.25">
      <c r="A3" s="3">
        <v>2</v>
      </c>
      <c r="B3" t="s">
        <v>19</v>
      </c>
      <c r="C3" s="1">
        <v>5.9</v>
      </c>
    </row>
    <row r="4" spans="1:3" x14ac:dyDescent="0.25">
      <c r="A4" s="3">
        <v>3</v>
      </c>
      <c r="B4" t="s">
        <v>20</v>
      </c>
      <c r="C4" s="1">
        <v>7.9</v>
      </c>
    </row>
    <row r="5" spans="1:3" x14ac:dyDescent="0.25">
      <c r="A5" s="3">
        <v>4</v>
      </c>
      <c r="B5" t="s">
        <v>22</v>
      </c>
      <c r="C5" s="1">
        <v>5.9</v>
      </c>
    </row>
    <row r="6" spans="1:3" x14ac:dyDescent="0.25">
      <c r="A6" s="3">
        <v>5</v>
      </c>
      <c r="B6" t="s">
        <v>3</v>
      </c>
      <c r="C6" s="1">
        <v>9.9</v>
      </c>
    </row>
    <row r="7" spans="1:3" x14ac:dyDescent="0.25">
      <c r="A7" s="3">
        <v>6</v>
      </c>
      <c r="B7" t="s">
        <v>4</v>
      </c>
      <c r="C7" s="1">
        <v>17.899999999999999</v>
      </c>
    </row>
    <row r="8" spans="1:3" x14ac:dyDescent="0.25">
      <c r="A8" s="3">
        <v>7</v>
      </c>
      <c r="B8" t="s">
        <v>6</v>
      </c>
      <c r="C8" s="1">
        <v>11.9</v>
      </c>
    </row>
    <row r="9" spans="1:3" x14ac:dyDescent="0.25">
      <c r="A9" s="3">
        <v>8</v>
      </c>
      <c r="B9" t="s">
        <v>7</v>
      </c>
      <c r="C9" s="1">
        <v>10.9</v>
      </c>
    </row>
    <row r="10" spans="1:3" x14ac:dyDescent="0.25">
      <c r="A10" s="3">
        <v>9</v>
      </c>
      <c r="B10" t="s">
        <v>8</v>
      </c>
      <c r="C10" s="1">
        <v>13.9</v>
      </c>
    </row>
    <row r="11" spans="1:3" x14ac:dyDescent="0.25">
      <c r="A11" s="3">
        <v>10</v>
      </c>
      <c r="B11" t="s">
        <v>9</v>
      </c>
      <c r="C11" s="1">
        <v>10.9</v>
      </c>
    </row>
    <row r="12" spans="1:3" x14ac:dyDescent="0.25">
      <c r="A12" s="3">
        <v>11</v>
      </c>
      <c r="B12" t="s">
        <v>11</v>
      </c>
      <c r="C12" s="1">
        <v>13.9</v>
      </c>
    </row>
    <row r="13" spans="1:3" x14ac:dyDescent="0.25">
      <c r="A13" s="3">
        <v>12</v>
      </c>
      <c r="B13" t="s">
        <v>12</v>
      </c>
      <c r="C13" s="1">
        <v>14.9</v>
      </c>
    </row>
    <row r="14" spans="1:3" x14ac:dyDescent="0.25">
      <c r="A14" s="3">
        <v>13</v>
      </c>
      <c r="B14" t="s">
        <v>18</v>
      </c>
      <c r="C14" s="1">
        <v>13.9</v>
      </c>
    </row>
    <row r="15" spans="1:3" x14ac:dyDescent="0.25">
      <c r="A15" s="3">
        <v>14</v>
      </c>
      <c r="B15" t="s">
        <v>13</v>
      </c>
      <c r="C15" s="1">
        <v>39.9</v>
      </c>
    </row>
    <row r="16" spans="1:3" x14ac:dyDescent="0.25">
      <c r="A16" s="3">
        <v>15</v>
      </c>
      <c r="B16" t="s">
        <v>14</v>
      </c>
      <c r="C16" s="1">
        <v>49.9</v>
      </c>
    </row>
    <row r="17" spans="1:3" x14ac:dyDescent="0.25">
      <c r="A17" s="3">
        <v>16</v>
      </c>
      <c r="B17" t="s">
        <v>15</v>
      </c>
      <c r="C17" s="1">
        <v>9.9</v>
      </c>
    </row>
    <row r="18" spans="1:3" x14ac:dyDescent="0.25">
      <c r="A18" s="3">
        <v>17</v>
      </c>
      <c r="B18" t="s">
        <v>16</v>
      </c>
      <c r="C18" s="1">
        <v>16.899999999999999</v>
      </c>
    </row>
    <row r="19" spans="1:3" x14ac:dyDescent="0.25">
      <c r="A19" s="3">
        <v>18</v>
      </c>
      <c r="B19" t="s">
        <v>17</v>
      </c>
      <c r="C19" s="1">
        <v>35.9</v>
      </c>
    </row>
    <row r="20" spans="1:3" x14ac:dyDescent="0.25">
      <c r="A20" s="3">
        <v>19</v>
      </c>
      <c r="B20" t="s">
        <v>10</v>
      </c>
      <c r="C20" s="1">
        <v>4.9000000000000004</v>
      </c>
    </row>
    <row r="21" spans="1:3" x14ac:dyDescent="0.25">
      <c r="A21" s="3">
        <v>20</v>
      </c>
      <c r="B21" t="s">
        <v>21</v>
      </c>
      <c r="C21" s="1">
        <v>8.9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64A7F-EBDA-441C-AB0B-B554C259DC9A}">
  <dimension ref="A1:Q25"/>
  <sheetViews>
    <sheetView workbookViewId="0">
      <selection activeCell="A5" sqref="A5"/>
    </sheetView>
  </sheetViews>
  <sheetFormatPr baseColWidth="10" defaultRowHeight="15" x14ac:dyDescent="0.25"/>
  <cols>
    <col min="1" max="1" width="54.140625" customWidth="1"/>
    <col min="2" max="3" width="20.42578125" customWidth="1"/>
    <col min="4" max="4" width="12.140625" customWidth="1"/>
    <col min="5" max="5" width="14.42578125" customWidth="1"/>
    <col min="6" max="6" width="18.28515625" customWidth="1"/>
  </cols>
  <sheetData>
    <row r="1" spans="1:17" ht="128.25" customHeight="1" x14ac:dyDescent="0.25">
      <c r="D1" s="35"/>
      <c r="E1" s="35"/>
      <c r="F1" s="35"/>
    </row>
    <row r="2" spans="1:17" ht="15" customHeight="1" x14ac:dyDescent="0.25">
      <c r="D2" s="39"/>
      <c r="E2" s="39"/>
      <c r="F2" s="39"/>
    </row>
    <row r="4" spans="1:17" ht="18.75" customHeight="1" thickBot="1" x14ac:dyDescent="0.4">
      <c r="A4" s="40" t="s">
        <v>46</v>
      </c>
      <c r="B4" s="54"/>
      <c r="C4" s="54"/>
      <c r="D4" s="51"/>
      <c r="E4" s="52"/>
      <c r="F4" s="53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18.75" customHeight="1" x14ac:dyDescent="0.3">
      <c r="A5" s="43" t="s">
        <v>40</v>
      </c>
      <c r="B5" s="44" t="s">
        <v>44</v>
      </c>
      <c r="C5" s="45" t="s">
        <v>45</v>
      </c>
      <c r="D5" s="33" t="s">
        <v>41</v>
      </c>
      <c r="E5" s="41" t="s">
        <v>42</v>
      </c>
      <c r="F5" s="34" t="s">
        <v>47</v>
      </c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ht="18.75" customHeight="1" x14ac:dyDescent="0.3">
      <c r="A6" s="46" t="s">
        <v>48</v>
      </c>
      <c r="B6" s="42">
        <v>2.1</v>
      </c>
      <c r="C6" s="47">
        <f t="shared" ref="C6:C24" si="0">D6-B6</f>
        <v>3.8000000000000003</v>
      </c>
      <c r="D6" s="32">
        <v>5.9</v>
      </c>
      <c r="E6" s="32">
        <f t="shared" ref="E6:E24" si="1">F6*D6</f>
        <v>236</v>
      </c>
      <c r="F6" s="31">
        <v>40</v>
      </c>
      <c r="H6" s="38"/>
      <c r="I6" s="38"/>
      <c r="J6" s="38"/>
      <c r="K6" s="38"/>
      <c r="L6" s="38"/>
      <c r="M6" s="38"/>
      <c r="N6" s="38"/>
      <c r="O6" s="38"/>
      <c r="P6" s="38"/>
      <c r="Q6" s="38"/>
    </row>
    <row r="7" spans="1:17" ht="18.75" x14ac:dyDescent="0.3">
      <c r="A7" s="46" t="s">
        <v>49</v>
      </c>
      <c r="B7" s="42">
        <v>2.5</v>
      </c>
      <c r="C7" s="47">
        <f t="shared" si="0"/>
        <v>5.4</v>
      </c>
      <c r="D7" s="32">
        <v>7.9</v>
      </c>
      <c r="E7" s="32">
        <f t="shared" si="1"/>
        <v>205.4</v>
      </c>
      <c r="F7" s="31">
        <v>26</v>
      </c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17" ht="18.75" x14ac:dyDescent="0.3">
      <c r="A8" s="46" t="s">
        <v>50</v>
      </c>
      <c r="B8" s="42">
        <v>2.9</v>
      </c>
      <c r="C8" s="47">
        <f t="shared" si="0"/>
        <v>3.0000000000000004</v>
      </c>
      <c r="D8" s="32">
        <v>5.9</v>
      </c>
      <c r="E8" s="32">
        <f t="shared" si="1"/>
        <v>324.5</v>
      </c>
      <c r="F8" s="31">
        <v>55</v>
      </c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1:17" ht="18.75" x14ac:dyDescent="0.3">
      <c r="A9" s="46" t="s">
        <v>51</v>
      </c>
      <c r="B9" s="42">
        <v>2.8</v>
      </c>
      <c r="C9" s="47">
        <f t="shared" si="0"/>
        <v>7.1000000000000005</v>
      </c>
      <c r="D9" s="32">
        <v>9.9</v>
      </c>
      <c r="E9" s="32">
        <f t="shared" si="1"/>
        <v>128.70000000000002</v>
      </c>
      <c r="F9" s="31">
        <v>13</v>
      </c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1:17" ht="18.75" x14ac:dyDescent="0.3">
      <c r="A10" s="46" t="s">
        <v>52</v>
      </c>
      <c r="B10" s="42">
        <v>4.3</v>
      </c>
      <c r="C10" s="47">
        <f t="shared" si="0"/>
        <v>13.599999999999998</v>
      </c>
      <c r="D10" s="32">
        <v>17.899999999999999</v>
      </c>
      <c r="E10" s="32">
        <f t="shared" si="1"/>
        <v>340.09999999999997</v>
      </c>
      <c r="F10" s="31">
        <v>19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ht="18.75" x14ac:dyDescent="0.3">
      <c r="A11" s="46" t="s">
        <v>53</v>
      </c>
      <c r="B11" s="42">
        <v>3.9</v>
      </c>
      <c r="C11" s="47">
        <f t="shared" si="0"/>
        <v>8</v>
      </c>
      <c r="D11" s="32">
        <v>11.9</v>
      </c>
      <c r="E11" s="32">
        <f t="shared" si="1"/>
        <v>821.1</v>
      </c>
      <c r="F11" s="31">
        <v>69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</row>
    <row r="12" spans="1:17" ht="18.75" x14ac:dyDescent="0.3">
      <c r="A12" s="46" t="s">
        <v>54</v>
      </c>
      <c r="B12" s="42">
        <v>3.8</v>
      </c>
      <c r="C12" s="47">
        <f t="shared" si="0"/>
        <v>7.1000000000000005</v>
      </c>
      <c r="D12" s="32">
        <v>10.9</v>
      </c>
      <c r="E12" s="32">
        <f t="shared" si="1"/>
        <v>261.60000000000002</v>
      </c>
      <c r="F12" s="31">
        <v>24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</row>
    <row r="13" spans="1:17" ht="18.75" x14ac:dyDescent="0.3">
      <c r="A13" s="46" t="s">
        <v>55</v>
      </c>
      <c r="B13" s="42">
        <v>4.9000000000000004</v>
      </c>
      <c r="C13" s="47">
        <f t="shared" si="0"/>
        <v>9</v>
      </c>
      <c r="D13" s="32">
        <v>13.9</v>
      </c>
      <c r="E13" s="32">
        <f t="shared" si="1"/>
        <v>333.6</v>
      </c>
      <c r="F13" s="31">
        <v>24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</row>
    <row r="14" spans="1:17" ht="18.75" x14ac:dyDescent="0.3">
      <c r="A14" s="46" t="s">
        <v>56</v>
      </c>
      <c r="B14" s="42">
        <v>3.1</v>
      </c>
      <c r="C14" s="47">
        <f t="shared" si="0"/>
        <v>7.8000000000000007</v>
      </c>
      <c r="D14" s="32">
        <v>10.9</v>
      </c>
      <c r="E14" s="32">
        <f t="shared" si="1"/>
        <v>828.4</v>
      </c>
      <c r="F14" s="31">
        <v>76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</row>
    <row r="15" spans="1:17" ht="18.75" x14ac:dyDescent="0.3">
      <c r="A15" s="46" t="s">
        <v>11</v>
      </c>
      <c r="B15" s="42">
        <v>2.4</v>
      </c>
      <c r="C15" s="47">
        <f t="shared" si="0"/>
        <v>11.5</v>
      </c>
      <c r="D15" s="32">
        <v>13.9</v>
      </c>
      <c r="E15" s="32">
        <f t="shared" si="1"/>
        <v>1278.8</v>
      </c>
      <c r="F15" s="31">
        <v>92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7" ht="18.75" x14ac:dyDescent="0.3">
      <c r="A16" s="46" t="s">
        <v>12</v>
      </c>
      <c r="B16" s="42">
        <v>3.3</v>
      </c>
      <c r="C16" s="47">
        <f t="shared" si="0"/>
        <v>11.600000000000001</v>
      </c>
      <c r="D16" s="32">
        <v>14.9</v>
      </c>
      <c r="E16" s="32">
        <f t="shared" si="1"/>
        <v>953.6</v>
      </c>
      <c r="F16" s="31">
        <v>64</v>
      </c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 ht="18.75" x14ac:dyDescent="0.3">
      <c r="A17" s="46" t="s">
        <v>57</v>
      </c>
      <c r="B17" s="42">
        <v>3.1</v>
      </c>
      <c r="C17" s="47">
        <f t="shared" si="0"/>
        <v>10.8</v>
      </c>
      <c r="D17" s="32">
        <v>13.9</v>
      </c>
      <c r="E17" s="32">
        <f t="shared" si="1"/>
        <v>361.40000000000003</v>
      </c>
      <c r="F17" s="31">
        <v>26</v>
      </c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ht="18.75" x14ac:dyDescent="0.3">
      <c r="A18" s="46" t="s">
        <v>58</v>
      </c>
      <c r="B18" s="42">
        <v>18.3</v>
      </c>
      <c r="C18" s="47">
        <f t="shared" si="0"/>
        <v>21.599999999999998</v>
      </c>
      <c r="D18" s="32">
        <v>39.9</v>
      </c>
      <c r="E18" s="32">
        <f t="shared" si="1"/>
        <v>2274.2999999999997</v>
      </c>
      <c r="F18" s="31">
        <v>57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spans="1:17" ht="18.75" x14ac:dyDescent="0.3">
      <c r="A19" s="46" t="s">
        <v>59</v>
      </c>
      <c r="B19" s="42">
        <v>18.3</v>
      </c>
      <c r="C19" s="47">
        <f t="shared" si="0"/>
        <v>31.599999999999998</v>
      </c>
      <c r="D19" s="32">
        <v>49.9</v>
      </c>
      <c r="E19" s="32">
        <f t="shared" si="1"/>
        <v>2445.1</v>
      </c>
      <c r="F19" s="31">
        <v>49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ht="18.75" x14ac:dyDescent="0.3">
      <c r="A20" s="46" t="s">
        <v>60</v>
      </c>
      <c r="B20" s="42">
        <v>3.2</v>
      </c>
      <c r="C20" s="47">
        <f t="shared" si="0"/>
        <v>6.7</v>
      </c>
      <c r="D20" s="32">
        <v>9.9</v>
      </c>
      <c r="E20" s="32">
        <f t="shared" si="1"/>
        <v>960.30000000000007</v>
      </c>
      <c r="F20" s="31">
        <v>97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spans="1:17" ht="18.75" x14ac:dyDescent="0.3">
      <c r="A21" s="46" t="s">
        <v>61</v>
      </c>
      <c r="B21" s="42">
        <v>5.3</v>
      </c>
      <c r="C21" s="47">
        <f t="shared" si="0"/>
        <v>11.599999999999998</v>
      </c>
      <c r="D21" s="32">
        <v>16.899999999999999</v>
      </c>
      <c r="E21" s="32">
        <f t="shared" si="1"/>
        <v>1352</v>
      </c>
      <c r="F21" s="31">
        <v>80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ht="18.75" x14ac:dyDescent="0.3">
      <c r="A22" s="46" t="s">
        <v>62</v>
      </c>
      <c r="B22" s="42">
        <v>16</v>
      </c>
      <c r="C22" s="47">
        <f t="shared" si="0"/>
        <v>19.899999999999999</v>
      </c>
      <c r="D22" s="32">
        <v>35.9</v>
      </c>
      <c r="E22" s="32">
        <f t="shared" si="1"/>
        <v>2405.2999999999997</v>
      </c>
      <c r="F22" s="31">
        <v>67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ht="18.75" x14ac:dyDescent="0.3">
      <c r="A23" s="46" t="s">
        <v>63</v>
      </c>
      <c r="B23" s="42">
        <v>1.9</v>
      </c>
      <c r="C23" s="47">
        <f t="shared" si="0"/>
        <v>3.0000000000000004</v>
      </c>
      <c r="D23" s="32">
        <v>4.9000000000000004</v>
      </c>
      <c r="E23" s="32">
        <f t="shared" si="1"/>
        <v>220.50000000000003</v>
      </c>
      <c r="F23" s="31">
        <v>45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ht="19.5" thickBot="1" x14ac:dyDescent="0.35">
      <c r="A24" s="48" t="s">
        <v>64</v>
      </c>
      <c r="B24" s="49">
        <v>2</v>
      </c>
      <c r="C24" s="50">
        <f t="shared" si="0"/>
        <v>6.9</v>
      </c>
      <c r="D24" s="32">
        <v>8.9</v>
      </c>
      <c r="E24" s="32">
        <f t="shared" si="1"/>
        <v>151.30000000000001</v>
      </c>
      <c r="F24" s="31">
        <v>17</v>
      </c>
      <c r="H24" s="38"/>
      <c r="I24" s="38"/>
      <c r="J24" s="38"/>
      <c r="K24" s="38"/>
      <c r="L24" s="38"/>
      <c r="M24" s="38"/>
      <c r="N24" s="38"/>
      <c r="O24" s="38"/>
      <c r="P24" s="38"/>
      <c r="Q24" s="38"/>
    </row>
    <row r="25" spans="1:17" ht="18.75" x14ac:dyDescent="0.3">
      <c r="A25" s="36" t="s">
        <v>43</v>
      </c>
      <c r="D25" s="37">
        <f>SUM(D6:D24)</f>
        <v>304.09999999999997</v>
      </c>
      <c r="E25" s="37">
        <f>SUM(E6:E24)</f>
        <v>15881.999999999998</v>
      </c>
      <c r="F25" s="36">
        <f>SUM(F6:F24)</f>
        <v>940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</row>
  </sheetData>
  <conditionalFormatting sqref="F6:F24">
    <cfRule type="top10" dxfId="1" priority="1" bottom="1" rank="3"/>
    <cfRule type="top10" dxfId="0" priority="2" rank="3"/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Offerte</vt:lpstr>
      <vt:lpstr>Angebot Essen</vt:lpstr>
      <vt:lpstr>Statistik</vt:lpstr>
      <vt:lpstr>Offerte!Druckbereich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2018-10-18T10:38:25Z</cp:lastPrinted>
  <dcterms:created xsi:type="dcterms:W3CDTF">2018-07-11T11:31:42Z</dcterms:created>
  <dcterms:modified xsi:type="dcterms:W3CDTF">2019-01-12T12:04:20Z</dcterms:modified>
</cp:coreProperties>
</file>