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7\QV-IKA-2017-E-Profil-Serie E4_07-06-2017\E4_Musterloesungen\"/>
    </mc:Choice>
  </mc:AlternateContent>
  <bookViews>
    <workbookView xWindow="0" yWindow="780" windowWidth="20520" windowHeight="9465"/>
  </bookViews>
  <sheets>
    <sheet name="Lebensleistung" sheetId="1" r:id="rId1"/>
    <sheet name="Exterieur" sheetId="2" r:id="rId2"/>
    <sheet name="Statistik" sheetId="11" r:id="rId3"/>
  </sheets>
  <definedNames>
    <definedName name="_xlnm._FilterDatabase" localSheetId="1" hidden="1">Exterieur!$A$5:$K$38</definedName>
    <definedName name="_xlnm._FilterDatabase" localSheetId="0" hidden="1">Lebensleistung!$A$7:$L$45</definedName>
    <definedName name="_xlnm.Print_Titles" localSheetId="1">Exterieur!$5:$5</definedName>
  </definedNames>
  <calcPr calcId="162913"/>
</workbook>
</file>

<file path=xl/calcChain.xml><?xml version="1.0" encoding="utf-8"?>
<calcChain xmlns="http://schemas.openxmlformats.org/spreadsheetml/2006/main">
  <c r="K7" i="2" l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6" i="2"/>
  <c r="C3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8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9" i="1"/>
  <c r="F10" i="1"/>
  <c r="F11" i="1"/>
  <c r="F12" i="1"/>
  <c r="F13" i="1"/>
  <c r="F14" i="1"/>
  <c r="F15" i="1"/>
  <c r="F8" i="1"/>
  <c r="K2" i="2" l="1"/>
  <c r="K3" i="2"/>
  <c r="K1" i="2"/>
  <c r="H7" i="2"/>
  <c r="J7" i="2" s="1"/>
  <c r="H8" i="2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J34" i="2" s="1"/>
  <c r="H35" i="2"/>
  <c r="J35" i="2" s="1"/>
  <c r="H36" i="2"/>
  <c r="J36" i="2" s="1"/>
  <c r="H37" i="2"/>
  <c r="J37" i="2" s="1"/>
  <c r="H38" i="2"/>
  <c r="J38" i="2" s="1"/>
  <c r="H6" i="2"/>
  <c r="J6" i="2" s="1"/>
  <c r="J8" i="2"/>
</calcChain>
</file>

<file path=xl/sharedStrings.xml><?xml version="1.0" encoding="utf-8"?>
<sst xmlns="http://schemas.openxmlformats.org/spreadsheetml/2006/main" count="215" uniqueCount="110">
  <si>
    <t>Tiername</t>
  </si>
  <si>
    <t>TVD-Nr.</t>
  </si>
  <si>
    <t>DONNA</t>
  </si>
  <si>
    <t>CARLA</t>
  </si>
  <si>
    <t>NANCI</t>
  </si>
  <si>
    <t>NIKI</t>
  </si>
  <si>
    <t>CINDY</t>
  </si>
  <si>
    <t>PAPILLON</t>
  </si>
  <si>
    <t>PFAU</t>
  </si>
  <si>
    <t>CAMERON</t>
  </si>
  <si>
    <t>DARLING</t>
  </si>
  <si>
    <t>PENELOPE</t>
  </si>
  <si>
    <t>ALEXA</t>
  </si>
  <si>
    <t>PINK</t>
  </si>
  <si>
    <t>ZORA</t>
  </si>
  <si>
    <t>VANILLA</t>
  </si>
  <si>
    <t>NUBIA</t>
  </si>
  <si>
    <t>CANDY</t>
  </si>
  <si>
    <t>JACKY</t>
  </si>
  <si>
    <t>ZIMBA</t>
  </si>
  <si>
    <t>VERA</t>
  </si>
  <si>
    <t>PAMELA</t>
  </si>
  <si>
    <t>ZARINA</t>
  </si>
  <si>
    <t>LARA</t>
  </si>
  <si>
    <t>JOLIE</t>
  </si>
  <si>
    <t>POLLY</t>
  </si>
  <si>
    <t>DAGMAR</t>
  </si>
  <si>
    <t>DESIREE</t>
  </si>
  <si>
    <t>VALERIA</t>
  </si>
  <si>
    <t>MARTINA</t>
  </si>
  <si>
    <t>CAROLA</t>
  </si>
  <si>
    <t>POLDI</t>
  </si>
  <si>
    <t>CASSANDRA</t>
  </si>
  <si>
    <t>VENUS</t>
  </si>
  <si>
    <t>NELL</t>
  </si>
  <si>
    <t>VICTORIA</t>
  </si>
  <si>
    <t>KYLIE</t>
  </si>
  <si>
    <t>VIARELLA</t>
  </si>
  <si>
    <t>LIELOTT</t>
  </si>
  <si>
    <t>JILL</t>
  </si>
  <si>
    <t>CH</t>
  </si>
  <si>
    <t>Gesamtnote</t>
  </si>
  <si>
    <t>Euter</t>
  </si>
  <si>
    <t>Fundament</t>
  </si>
  <si>
    <t>Becken</t>
  </si>
  <si>
    <t>Rahmen</t>
  </si>
  <si>
    <t>Label</t>
  </si>
  <si>
    <t>A</t>
  </si>
  <si>
    <t>G</t>
  </si>
  <si>
    <t>Durchschnitt</t>
  </si>
  <si>
    <t>Fett</t>
  </si>
  <si>
    <t>Lebensleistung</t>
  </si>
  <si>
    <t>Schweiz</t>
  </si>
  <si>
    <t>Genossenschaft</t>
  </si>
  <si>
    <t>Guntli Hof</t>
  </si>
  <si>
    <t>Tieferstufung</t>
  </si>
  <si>
    <t>120.1013.1111.8</t>
  </si>
  <si>
    <t>120.1013.1120.0</t>
  </si>
  <si>
    <t>120.0762.9544.4</t>
  </si>
  <si>
    <t>120.0954.8745.5</t>
  </si>
  <si>
    <t>120.0733.6423.5</t>
  </si>
  <si>
    <t>120.0350.0437.7</t>
  </si>
  <si>
    <t>120.0192.1106.7</t>
  </si>
  <si>
    <t>120.0762.9555.0</t>
  </si>
  <si>
    <t>120.0762.9541.3</t>
  </si>
  <si>
    <t>120.0733.6445.7</t>
  </si>
  <si>
    <t>120.0885.1345.1</t>
  </si>
  <si>
    <t>120.0885.1368.0</t>
  </si>
  <si>
    <t>120.0733.6426.6</t>
  </si>
  <si>
    <t>120.0598.2528.6</t>
  </si>
  <si>
    <t>120.1013.1115.6</t>
  </si>
  <si>
    <t>120.1107.9725.5</t>
  </si>
  <si>
    <t>120.1013.1105.7</t>
  </si>
  <si>
    <t>120.1013.1117.0</t>
  </si>
  <si>
    <t>120.0841.1481.2</t>
  </si>
  <si>
    <t>120.0598.2534.7</t>
  </si>
  <si>
    <t>120.0885.1364.2</t>
  </si>
  <si>
    <t>120.0733.6446.4</t>
  </si>
  <si>
    <t>120.1013.1107.1</t>
  </si>
  <si>
    <t>120.0841.1496.6</t>
  </si>
  <si>
    <t>120.0885.1366.6</t>
  </si>
  <si>
    <t>120.0733.6436.5</t>
  </si>
  <si>
    <t>120.0841.1497.3</t>
  </si>
  <si>
    <t>120.0762.9557.4</t>
  </si>
  <si>
    <t>120.0598.2537.8</t>
  </si>
  <si>
    <t>120.0762.9535.2</t>
  </si>
  <si>
    <t>120.0954.8740.0</t>
  </si>
  <si>
    <t>120.0762.9537.6</t>
  </si>
  <si>
    <t>120.0954.8777.6</t>
  </si>
  <si>
    <t>120.0885.1363.5</t>
  </si>
  <si>
    <t>120.0499.8601.0</t>
  </si>
  <si>
    <t>120.0499.8511.2</t>
  </si>
  <si>
    <t>120.0841.1499.7</t>
  </si>
  <si>
    <t>120.0733.6430.3</t>
  </si>
  <si>
    <t>Exterieur</t>
  </si>
  <si>
    <t>Zuchtwerte</t>
  </si>
  <si>
    <t>Stückzahl pro Label</t>
  </si>
  <si>
    <t>Geboren</t>
  </si>
  <si>
    <t>Lebensleistung (Milch in kg)</t>
  </si>
  <si>
    <t>Alter in Monaten</t>
  </si>
  <si>
    <t>Anz. Laktationen</t>
  </si>
  <si>
    <t>Milch pro Tag</t>
  </si>
  <si>
    <t>in kg</t>
  </si>
  <si>
    <t>in %</t>
  </si>
  <si>
    <t>Eiweiss</t>
  </si>
  <si>
    <t>Aktueller Milchpreis pro kg</t>
  </si>
  <si>
    <t>Ertrag
in CHF</t>
  </si>
  <si>
    <t>kg</t>
  </si>
  <si>
    <t>Rp.</t>
  </si>
  <si>
    <t>Lebensleistung
Milch in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</si>
</sst>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CHF&quot;\ * #,##0.00_ ;_ &quot;CHF&quot;\ * \-#,##0.00_ ;_ &quot;CHF&quot;\ * &quot;-&quot;??_ ;_ @_ "/>
    <numFmt numFmtId="164" formatCode="0.0\ &quot;kg&quot;"/>
  </numFmts>
  <fonts count="12" x14ac:knownFonts="1">
    <font>
      <sz val="10"/>
      <name val="Arial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indexed="72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/>
      </left>
      <right/>
      <top/>
      <bottom/>
      <diagonal/>
    </border>
    <border>
      <left/>
      <right/>
      <top/>
      <bottom style="thin">
        <color theme="9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9" fontId="9" fillId="0" borderId="0" applyFont="0" applyFill="0" applyBorder="0" applyAlignment="0" applyProtection="0"/>
  </cellStyleXfs>
  <cellXfs count="53">
    <xf numFmtId="0" fontId="0" fillId="0" borderId="0" xfId="0" applyNumberFormat="1" applyFont="1" applyFill="1" applyBorder="1" applyAlignment="1"/>
    <xf numFmtId="0" fontId="2" fillId="4" borderId="2" xfId="1" applyNumberFormat="1" applyFont="1" applyFill="1" applyBorder="1" applyAlignment="1" applyProtection="1">
      <alignment horizontal="right" vertical="center" wrapText="1"/>
    </xf>
    <xf numFmtId="0" fontId="2" fillId="4" borderId="2" xfId="1" applyNumberFormat="1" applyFont="1" applyFill="1" applyBorder="1" applyAlignment="1" applyProtection="1">
      <alignment horizontal="left" vertical="center" wrapText="1"/>
    </xf>
    <xf numFmtId="0" fontId="2" fillId="4" borderId="2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vertical="center"/>
    </xf>
    <xf numFmtId="0" fontId="4" fillId="3" borderId="2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4" fillId="2" borderId="2" xfId="1" applyNumberFormat="1" applyFont="1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2" fillId="4" borderId="2" xfId="1" applyNumberFormat="1" applyFont="1" applyFill="1" applyBorder="1" applyAlignment="1" applyProtection="1">
      <alignment horizontal="center" vertical="center" wrapText="1"/>
    </xf>
    <xf numFmtId="3" fontId="4" fillId="3" borderId="2" xfId="1" applyNumberFormat="1" applyFont="1" applyFill="1" applyBorder="1" applyAlignment="1">
      <alignment vertical="center"/>
    </xf>
    <xf numFmtId="0" fontId="4" fillId="3" borderId="2" xfId="1" applyNumberFormat="1" applyFont="1" applyFill="1" applyBorder="1" applyAlignment="1">
      <alignment horizontal="right" vertical="center"/>
    </xf>
    <xf numFmtId="0" fontId="2" fillId="4" borderId="2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right" vertical="center" wrapText="1"/>
    </xf>
    <xf numFmtId="1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3" fontId="4" fillId="2" borderId="2" xfId="1" applyNumberFormat="1" applyFont="1" applyFill="1" applyBorder="1" applyAlignment="1" applyProtection="1">
      <alignment horizontal="right" vertical="center" wrapText="1"/>
    </xf>
    <xf numFmtId="3" fontId="3" fillId="2" borderId="1" xfId="0" applyNumberFormat="1" applyFont="1" applyFill="1" applyBorder="1" applyAlignment="1" applyProtection="1">
      <alignment horizontal="right" vertical="center" wrapText="1"/>
    </xf>
    <xf numFmtId="10" fontId="3" fillId="3" borderId="1" xfId="2" applyNumberFormat="1" applyFont="1" applyFill="1" applyBorder="1" applyAlignment="1" applyProtection="1">
      <alignment horizontal="right" vertical="center" wrapText="1"/>
    </xf>
    <xf numFmtId="0" fontId="7" fillId="0" borderId="0" xfId="0" applyNumberFormat="1" applyFont="1" applyFill="1" applyBorder="1" applyAlignment="1">
      <alignment horizontal="right" vertical="center"/>
    </xf>
    <xf numFmtId="10" fontId="3" fillId="0" borderId="1" xfId="2" applyNumberFormat="1" applyFont="1" applyFill="1" applyBorder="1" applyAlignment="1" applyProtection="1">
      <alignment horizontal="right" vertical="center" wrapText="1"/>
    </xf>
    <xf numFmtId="44" fontId="4" fillId="3" borderId="2" xfId="1" applyNumberFormat="1" applyFont="1" applyFill="1" applyBorder="1" applyAlignment="1" applyProtection="1">
      <alignment horizontal="right" vertical="center" wrapText="1"/>
    </xf>
    <xf numFmtId="0" fontId="7" fillId="3" borderId="2" xfId="1" applyNumberFormat="1" applyFont="1" applyFill="1" applyBorder="1" applyAlignment="1" applyProtection="1">
      <alignment horizontal="right" vertical="center" wrapText="1"/>
    </xf>
    <xf numFmtId="164" fontId="3" fillId="5" borderId="1" xfId="0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>
      <alignment vertical="center" wrapText="1"/>
    </xf>
    <xf numFmtId="0" fontId="5" fillId="0" borderId="0" xfId="1" applyNumberFormat="1" applyFont="1" applyFill="1" applyBorder="1" applyAlignment="1"/>
    <xf numFmtId="0" fontId="4" fillId="0" borderId="3" xfId="1" applyNumberFormat="1" applyFont="1" applyFill="1" applyBorder="1" applyAlignment="1">
      <alignment vertical="center" wrapText="1"/>
    </xf>
    <xf numFmtId="0" fontId="7" fillId="0" borderId="3" xfId="1" applyNumberFormat="1" applyFont="1" applyFill="1" applyBorder="1" applyAlignment="1">
      <alignment horizontal="right" vertical="center" wrapText="1"/>
    </xf>
    <xf numFmtId="0" fontId="7" fillId="0" borderId="6" xfId="1" applyNumberFormat="1" applyFont="1" applyFill="1" applyBorder="1" applyAlignment="1">
      <alignment horizontal="right" vertical="center" wrapText="1"/>
    </xf>
    <xf numFmtId="0" fontId="7" fillId="0" borderId="0" xfId="1" applyNumberFormat="1" applyFont="1" applyFill="1" applyBorder="1" applyAlignment="1">
      <alignment horizontal="right" vertical="center" wrapText="1"/>
    </xf>
    <xf numFmtId="0" fontId="7" fillId="0" borderId="0" xfId="1" applyNumberFormat="1" applyFont="1" applyFill="1" applyBorder="1" applyAlignment="1">
      <alignment vertical="center" wrapText="1"/>
    </xf>
    <xf numFmtId="14" fontId="4" fillId="0" borderId="3" xfId="1" applyNumberFormat="1" applyFont="1" applyFill="1" applyBorder="1" applyAlignment="1">
      <alignment vertical="center" wrapText="1"/>
    </xf>
    <xf numFmtId="4" fontId="4" fillId="0" borderId="3" xfId="1" applyNumberFormat="1" applyFont="1" applyFill="1" applyBorder="1" applyAlignment="1">
      <alignment horizontal="right" vertical="center" wrapText="1"/>
    </xf>
    <xf numFmtId="4" fontId="4" fillId="0" borderId="6" xfId="1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 wrapText="1"/>
    </xf>
    <xf numFmtId="0" fontId="5" fillId="5" borderId="0" xfId="1" applyNumberFormat="1" applyFont="1" applyFill="1" applyBorder="1" applyAlignment="1"/>
    <xf numFmtId="0" fontId="11" fillId="0" borderId="0" xfId="0" applyNumberFormat="1" applyFont="1" applyFill="1" applyBorder="1" applyAlignment="1">
      <alignment vertical="center"/>
    </xf>
    <xf numFmtId="4" fontId="11" fillId="0" borderId="2" xfId="1" applyNumberFormat="1" applyFont="1" applyFill="1" applyBorder="1" applyAlignment="1" applyProtection="1">
      <alignment horizontal="right" vertical="center" wrapText="1"/>
    </xf>
    <xf numFmtId="0" fontId="10" fillId="0" borderId="0" xfId="1" applyNumberFormat="1" applyFont="1" applyFill="1" applyBorder="1" applyAlignment="1">
      <alignment vertical="center"/>
    </xf>
    <xf numFmtId="0" fontId="4" fillId="0" borderId="7" xfId="1" applyNumberFormat="1" applyFont="1" applyFill="1" applyBorder="1" applyAlignment="1">
      <alignment vertical="center" wrapText="1"/>
    </xf>
    <xf numFmtId="0" fontId="10" fillId="3" borderId="0" xfId="0" applyNumberFormat="1" applyFont="1" applyFill="1" applyBorder="1" applyAlignment="1">
      <alignment vertical="center"/>
    </xf>
    <xf numFmtId="0" fontId="2" fillId="4" borderId="4" xfId="1" applyNumberFormat="1" applyFont="1" applyFill="1" applyBorder="1" applyAlignment="1" applyProtection="1">
      <alignment horizontal="center" vertical="center" wrapText="1"/>
    </xf>
    <xf numFmtId="0" fontId="2" fillId="4" borderId="5" xfId="1" applyNumberFormat="1" applyFont="1" applyFill="1" applyBorder="1" applyAlignment="1" applyProtection="1">
      <alignment horizontal="center" vertical="center" wrapText="1"/>
    </xf>
  </cellXfs>
  <cellStyles count="3">
    <cellStyle name="Prozent" xfId="2" builtinId="5"/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 b="1"/>
              <a:t>Lebensleistung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Statistik!$B$3</c:f>
              <c:strCache>
                <c:ptCount val="1"/>
                <c:pt idx="0">
                  <c:v>Guntli Hof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1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Statistik!$B$4:$B$9</c:f>
              <c:numCache>
                <c:formatCode>#,##0.00</c:formatCode>
                <c:ptCount val="6"/>
                <c:pt idx="0">
                  <c:v>26228</c:v>
                </c:pt>
                <c:pt idx="1">
                  <c:v>29796</c:v>
                </c:pt>
                <c:pt idx="2">
                  <c:v>34061</c:v>
                </c:pt>
                <c:pt idx="3">
                  <c:v>30229</c:v>
                </c:pt>
                <c:pt idx="4">
                  <c:v>32620</c:v>
                </c:pt>
                <c:pt idx="5">
                  <c:v>29048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22-4551-A6D3-1EFC062C5737}"/>
            </c:ext>
          </c:extLst>
        </c:ser>
        <c:ser>
          <c:idx val="1"/>
          <c:order val="1"/>
          <c:tx>
            <c:strRef>
              <c:f>Statistik!$C$3</c:f>
              <c:strCache>
                <c:ptCount val="1"/>
                <c:pt idx="0">
                  <c:v>Genossenschaft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Statistik!$C$4:$C$9</c:f>
              <c:numCache>
                <c:formatCode>#,##0.00</c:formatCode>
                <c:ptCount val="6"/>
                <c:pt idx="0">
                  <c:v>21900</c:v>
                </c:pt>
                <c:pt idx="1">
                  <c:v>23000</c:v>
                </c:pt>
                <c:pt idx="2">
                  <c:v>23800</c:v>
                </c:pt>
                <c:pt idx="3">
                  <c:v>23400</c:v>
                </c:pt>
                <c:pt idx="4">
                  <c:v>23500</c:v>
                </c:pt>
                <c:pt idx="5">
                  <c:v>22974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22-4551-A6D3-1EFC062C5737}"/>
            </c:ext>
          </c:extLst>
        </c:ser>
        <c:ser>
          <c:idx val="2"/>
          <c:order val="2"/>
          <c:tx>
            <c:strRef>
              <c:f>Statistik!$D$3</c:f>
              <c:strCache>
                <c:ptCount val="1"/>
                <c:pt idx="0">
                  <c:v>Schweiz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plus"/>
            <c:size val="1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Statistik!$D$4:$D$9</c:f>
              <c:numCache>
                <c:formatCode>#,##0.00</c:formatCode>
                <c:ptCount val="6"/>
                <c:pt idx="0">
                  <c:v>21900</c:v>
                </c:pt>
                <c:pt idx="1">
                  <c:v>21750</c:v>
                </c:pt>
                <c:pt idx="2">
                  <c:v>21700</c:v>
                </c:pt>
                <c:pt idx="3">
                  <c:v>21600</c:v>
                </c:pt>
                <c:pt idx="4">
                  <c:v>22100</c:v>
                </c:pt>
                <c:pt idx="5">
                  <c:v>22588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22-4551-A6D3-1EFC062C5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82560"/>
        <c:axId val="134782952"/>
      </c:lineChart>
      <c:catAx>
        <c:axId val="13478256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782952"/>
        <c:crosses val="autoZero"/>
        <c:auto val="0"/>
        <c:lblAlgn val="ctr"/>
        <c:lblOffset val="100"/>
        <c:noMultiLvlLbl val="0"/>
      </c:catAx>
      <c:valAx>
        <c:axId val="134782952"/>
        <c:scaling>
          <c:orientation val="minMax"/>
          <c:max val="35000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Milch in kg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782560"/>
        <c:crosses val="autoZero"/>
        <c:crossBetween val="between"/>
        <c:minorUnit val="250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solidFill>
            <a:schemeClr val="accent6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 sz="11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1190</xdr:rowOff>
    </xdr:from>
    <xdr:to>
      <xdr:col>7</xdr:col>
      <xdr:colOff>0</xdr:colOff>
      <xdr:row>36</xdr:row>
      <xdr:rowOff>171449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10</xdr:row>
      <xdr:rowOff>9526</xdr:rowOff>
    </xdr:from>
    <xdr:to>
      <xdr:col>15</xdr:col>
      <xdr:colOff>14923</xdr:colOff>
      <xdr:row>37</xdr:row>
      <xdr:rowOff>19686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1FA22C1-450C-4D15-930B-1A54A0CC641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2057402"/>
          <a:ext cx="7349173" cy="4639310"/>
        </a:xfrm>
        <a:prstGeom prst="rect">
          <a:avLst/>
        </a:prstGeom>
        <a:noFill/>
        <a:ln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zoomScaleNormal="100" workbookViewId="0"/>
  </sheetViews>
  <sheetFormatPr baseColWidth="10" defaultColWidth="40.140625" defaultRowHeight="16.149999999999999" customHeight="1" x14ac:dyDescent="0.2"/>
  <cols>
    <col min="1" max="1" width="16" style="19" customWidth="1"/>
    <col min="2" max="2" width="12.85546875" style="19" customWidth="1"/>
    <col min="3" max="3" width="11.140625" style="19" bestFit="1" customWidth="1"/>
    <col min="4" max="4" width="13.140625" style="19" customWidth="1"/>
    <col min="5" max="5" width="10.7109375" style="19" customWidth="1"/>
    <col min="6" max="6" width="15.5703125" style="22" customWidth="1"/>
    <col min="7" max="7" width="11.7109375" style="22" customWidth="1"/>
    <col min="8" max="8" width="15.5703125" style="19" customWidth="1"/>
    <col min="9" max="12" width="7.5703125" style="19" customWidth="1"/>
    <col min="13" max="16384" width="40.140625" style="19"/>
  </cols>
  <sheetData>
    <row r="1" spans="1:12" ht="40.15" customHeight="1" x14ac:dyDescent="0.2">
      <c r="A1" s="50" t="s">
        <v>51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5" x14ac:dyDescent="0.2"/>
    <row r="3" spans="1:12" ht="16.149999999999999" customHeight="1" x14ac:dyDescent="0.2">
      <c r="B3" s="28" t="s">
        <v>101</v>
      </c>
      <c r="C3" s="31">
        <f>SUM(C8:C45)</f>
        <v>536.69999999999993</v>
      </c>
      <c r="D3" s="19" t="s">
        <v>107</v>
      </c>
    </row>
    <row r="4" spans="1:12" ht="16.149999999999999" customHeight="1" x14ac:dyDescent="0.2">
      <c r="B4" s="28" t="s">
        <v>105</v>
      </c>
      <c r="C4" s="47">
        <v>51.52</v>
      </c>
      <c r="D4" s="46" t="s">
        <v>108</v>
      </c>
    </row>
    <row r="5" spans="1:12" ht="16.149999999999999" customHeight="1" x14ac:dyDescent="0.2">
      <c r="C5" s="28"/>
      <c r="D5" s="28"/>
    </row>
    <row r="6" spans="1:12" ht="16.149999999999999" customHeight="1" x14ac:dyDescent="0.2">
      <c r="I6" s="51" t="s">
        <v>50</v>
      </c>
      <c r="J6" s="52"/>
      <c r="K6" s="51" t="s">
        <v>104</v>
      </c>
      <c r="L6" s="52"/>
    </row>
    <row r="7" spans="1:12" ht="39.4" customHeight="1" x14ac:dyDescent="0.2">
      <c r="A7" s="2" t="s">
        <v>1</v>
      </c>
      <c r="B7" s="2" t="s">
        <v>0</v>
      </c>
      <c r="C7" s="12" t="s">
        <v>101</v>
      </c>
      <c r="D7" s="12" t="s">
        <v>106</v>
      </c>
      <c r="E7" s="12" t="s">
        <v>97</v>
      </c>
      <c r="F7" s="12" t="s">
        <v>99</v>
      </c>
      <c r="G7" s="12" t="s">
        <v>100</v>
      </c>
      <c r="H7" s="1" t="s">
        <v>109</v>
      </c>
      <c r="I7" s="1" t="s">
        <v>102</v>
      </c>
      <c r="J7" s="1" t="s">
        <v>103</v>
      </c>
      <c r="K7" s="1" t="s">
        <v>102</v>
      </c>
      <c r="L7" s="1" t="s">
        <v>103</v>
      </c>
    </row>
    <row r="8" spans="1:12" ht="16.149999999999999" customHeight="1" x14ac:dyDescent="0.2">
      <c r="A8" s="10" t="s">
        <v>89</v>
      </c>
      <c r="B8" s="10" t="s">
        <v>16</v>
      </c>
      <c r="C8" s="32">
        <v>19.600000000000001</v>
      </c>
      <c r="D8" s="30">
        <f t="shared" ref="D8:D45" si="0">C8*$C$4/100</f>
        <v>10.097920000000002</v>
      </c>
      <c r="E8" s="20">
        <v>40847</v>
      </c>
      <c r="F8" s="23">
        <f ca="1">DATEDIF(E8,TODAY(),"m")</f>
        <v>65</v>
      </c>
      <c r="G8" s="9">
        <v>3</v>
      </c>
      <c r="H8" s="25">
        <v>41203</v>
      </c>
      <c r="I8" s="25">
        <v>1702</v>
      </c>
      <c r="J8" s="27">
        <f>I8/H8</f>
        <v>4.1307671771472952E-2</v>
      </c>
      <c r="K8" s="26">
        <v>1334</v>
      </c>
      <c r="L8" s="29">
        <v>3.2376283280343664E-2</v>
      </c>
    </row>
    <row r="9" spans="1:12" ht="16.149999999999999" customHeight="1" x14ac:dyDescent="0.2">
      <c r="A9" s="18" t="s">
        <v>56</v>
      </c>
      <c r="B9" s="18" t="s">
        <v>33</v>
      </c>
      <c r="C9" s="32">
        <v>6.2</v>
      </c>
      <c r="D9" s="30">
        <f t="shared" si="0"/>
        <v>3.1942400000000002</v>
      </c>
      <c r="E9" s="21">
        <v>41386</v>
      </c>
      <c r="F9" s="23">
        <f t="shared" ref="F9:F45" ca="1" si="1">DATEDIF(E9,TODAY(),"m")</f>
        <v>47</v>
      </c>
      <c r="G9" s="24">
        <v>1</v>
      </c>
      <c r="H9" s="26">
        <v>9676</v>
      </c>
      <c r="I9" s="26">
        <v>422</v>
      </c>
      <c r="J9" s="27">
        <f t="shared" ref="J9:J45" si="2">I9/H9</f>
        <v>4.3613063249276558E-2</v>
      </c>
      <c r="K9" s="26">
        <v>346</v>
      </c>
      <c r="L9" s="29">
        <v>3.5758577924762301E-2</v>
      </c>
    </row>
    <row r="10" spans="1:12" ht="16.149999999999999" customHeight="1" x14ac:dyDescent="0.2">
      <c r="A10" s="18" t="s">
        <v>57</v>
      </c>
      <c r="B10" s="18" t="s">
        <v>28</v>
      </c>
      <c r="C10" s="32">
        <v>11</v>
      </c>
      <c r="D10" s="30">
        <f t="shared" si="0"/>
        <v>5.6672000000000002</v>
      </c>
      <c r="E10" s="21">
        <v>41481</v>
      </c>
      <c r="F10" s="23">
        <f t="shared" ca="1" si="1"/>
        <v>44</v>
      </c>
      <c r="G10" s="24">
        <v>2</v>
      </c>
      <c r="H10" s="26">
        <v>16161</v>
      </c>
      <c r="I10" s="26">
        <v>729</v>
      </c>
      <c r="J10" s="27">
        <f t="shared" si="2"/>
        <v>4.5108594765175425E-2</v>
      </c>
      <c r="K10" s="26">
        <v>586</v>
      </c>
      <c r="L10" s="29">
        <v>3.626013241754842E-2</v>
      </c>
    </row>
    <row r="11" spans="1:12" ht="16.149999999999999" customHeight="1" x14ac:dyDescent="0.2">
      <c r="A11" s="18" t="s">
        <v>58</v>
      </c>
      <c r="B11" s="18" t="s">
        <v>11</v>
      </c>
      <c r="C11" s="32">
        <v>18.8</v>
      </c>
      <c r="D11" s="30">
        <f t="shared" si="0"/>
        <v>9.6857600000000019</v>
      </c>
      <c r="E11" s="21">
        <v>40290</v>
      </c>
      <c r="F11" s="23">
        <f t="shared" ca="1" si="1"/>
        <v>83</v>
      </c>
      <c r="G11" s="24">
        <v>5</v>
      </c>
      <c r="H11" s="26">
        <v>50152</v>
      </c>
      <c r="I11" s="26">
        <v>2135</v>
      </c>
      <c r="J11" s="27">
        <f t="shared" si="2"/>
        <v>4.2570585420322223E-2</v>
      </c>
      <c r="K11" s="26">
        <v>1742</v>
      </c>
      <c r="L11" s="29">
        <v>3.473440740149944E-2</v>
      </c>
    </row>
    <row r="12" spans="1:12" ht="16.149999999999999" customHeight="1" x14ac:dyDescent="0.2">
      <c r="A12" s="18" t="s">
        <v>59</v>
      </c>
      <c r="B12" s="18" t="s">
        <v>26</v>
      </c>
      <c r="C12" s="32">
        <v>9</v>
      </c>
      <c r="D12" s="30">
        <f t="shared" si="0"/>
        <v>4.6368</v>
      </c>
      <c r="E12" s="21">
        <v>41002</v>
      </c>
      <c r="F12" s="23">
        <f t="shared" ca="1" si="1"/>
        <v>60</v>
      </c>
      <c r="G12" s="24">
        <v>2</v>
      </c>
      <c r="H12" s="26">
        <v>17464</v>
      </c>
      <c r="I12" s="26">
        <v>772</v>
      </c>
      <c r="J12" s="27">
        <f t="shared" si="2"/>
        <v>4.4205222171323867E-2</v>
      </c>
      <c r="K12" s="26">
        <v>638</v>
      </c>
      <c r="L12" s="29">
        <v>3.6532295006871281E-2</v>
      </c>
    </row>
    <row r="13" spans="1:12" ht="16.149999999999999" customHeight="1" x14ac:dyDescent="0.2">
      <c r="A13" s="18" t="s">
        <v>60</v>
      </c>
      <c r="B13" s="18" t="s">
        <v>32</v>
      </c>
      <c r="C13" s="32">
        <v>7.6</v>
      </c>
      <c r="D13" s="30">
        <f t="shared" si="0"/>
        <v>3.9155200000000003</v>
      </c>
      <c r="E13" s="21">
        <v>41647</v>
      </c>
      <c r="F13" s="23">
        <f t="shared" ca="1" si="1"/>
        <v>38</v>
      </c>
      <c r="G13" s="24">
        <v>1</v>
      </c>
      <c r="H13" s="26">
        <v>9902</v>
      </c>
      <c r="I13" s="26">
        <v>439</v>
      </c>
      <c r="J13" s="27">
        <f t="shared" si="2"/>
        <v>4.433447788325591E-2</v>
      </c>
      <c r="K13" s="26">
        <v>364</v>
      </c>
      <c r="L13" s="29">
        <v>3.6760250454453643E-2</v>
      </c>
    </row>
    <row r="14" spans="1:12" ht="16.149999999999999" customHeight="1" x14ac:dyDescent="0.2">
      <c r="A14" s="18" t="s">
        <v>61</v>
      </c>
      <c r="B14" s="18" t="s">
        <v>3</v>
      </c>
      <c r="C14" s="32">
        <v>23.6</v>
      </c>
      <c r="D14" s="30">
        <f t="shared" si="0"/>
        <v>12.158720000000001</v>
      </c>
      <c r="E14" s="21">
        <v>38250</v>
      </c>
      <c r="F14" s="23">
        <f t="shared" ca="1" si="1"/>
        <v>150</v>
      </c>
      <c r="G14" s="24">
        <v>9</v>
      </c>
      <c r="H14" s="26">
        <v>110773</v>
      </c>
      <c r="I14" s="26">
        <v>4199</v>
      </c>
      <c r="J14" s="27">
        <f t="shared" si="2"/>
        <v>3.7906349020068064E-2</v>
      </c>
      <c r="K14" s="26">
        <v>3906</v>
      </c>
      <c r="L14" s="29">
        <v>3.5261300136314809E-2</v>
      </c>
    </row>
    <row r="15" spans="1:12" ht="16.149999999999999" customHeight="1" x14ac:dyDescent="0.2">
      <c r="A15" s="18" t="s">
        <v>90</v>
      </c>
      <c r="B15" s="18" t="s">
        <v>5</v>
      </c>
      <c r="C15" s="32">
        <v>25.6</v>
      </c>
      <c r="D15" s="30">
        <f t="shared" si="0"/>
        <v>13.189120000000003</v>
      </c>
      <c r="E15" s="21">
        <v>39589</v>
      </c>
      <c r="F15" s="23">
        <f t="shared" ca="1" si="1"/>
        <v>106</v>
      </c>
      <c r="G15" s="24">
        <v>7</v>
      </c>
      <c r="H15" s="26">
        <v>85994</v>
      </c>
      <c r="I15" s="26">
        <v>4109</v>
      </c>
      <c r="J15" s="27">
        <f t="shared" si="2"/>
        <v>4.7782403423494664E-2</v>
      </c>
      <c r="K15" s="26">
        <v>2938</v>
      </c>
      <c r="L15" s="29">
        <v>3.4165174314487054E-2</v>
      </c>
    </row>
    <row r="16" spans="1:12" ht="16.149999999999999" customHeight="1" x14ac:dyDescent="0.2">
      <c r="A16" s="18" t="s">
        <v>62</v>
      </c>
      <c r="B16" s="18" t="s">
        <v>2</v>
      </c>
      <c r="C16" s="32">
        <v>23.6</v>
      </c>
      <c r="D16" s="30">
        <f t="shared" si="0"/>
        <v>12.158720000000001</v>
      </c>
      <c r="E16" s="21">
        <v>37296</v>
      </c>
      <c r="F16" s="23">
        <f t="shared" ca="1" si="1"/>
        <v>181</v>
      </c>
      <c r="G16" s="24">
        <v>10</v>
      </c>
      <c r="H16" s="26">
        <v>133275</v>
      </c>
      <c r="I16" s="26">
        <v>5561</v>
      </c>
      <c r="J16" s="27">
        <f t="shared" si="2"/>
        <v>4.1725755017820297E-2</v>
      </c>
      <c r="K16" s="26">
        <v>4504</v>
      </c>
      <c r="L16" s="29">
        <v>3.3794785218533109E-2</v>
      </c>
    </row>
    <row r="17" spans="1:12" ht="16.149999999999999" customHeight="1" x14ac:dyDescent="0.2">
      <c r="A17" s="18" t="s">
        <v>63</v>
      </c>
      <c r="B17" s="18" t="s">
        <v>15</v>
      </c>
      <c r="C17" s="32">
        <v>16.399999999999999</v>
      </c>
      <c r="D17" s="30">
        <f t="shared" si="0"/>
        <v>8.4492799999999999</v>
      </c>
      <c r="E17" s="21">
        <v>40437</v>
      </c>
      <c r="F17" s="23">
        <f t="shared" ca="1" si="1"/>
        <v>78</v>
      </c>
      <c r="G17" s="24">
        <v>4</v>
      </c>
      <c r="H17" s="26">
        <v>41218</v>
      </c>
      <c r="I17" s="26">
        <v>1904</v>
      </c>
      <c r="J17" s="27">
        <f t="shared" si="2"/>
        <v>4.6193410645834342E-2</v>
      </c>
      <c r="K17" s="26">
        <v>1584</v>
      </c>
      <c r="L17" s="29">
        <v>3.8429812217963023E-2</v>
      </c>
    </row>
    <row r="18" spans="1:12" ht="16.149999999999999" customHeight="1" x14ac:dyDescent="0.2">
      <c r="A18" s="18" t="s">
        <v>64</v>
      </c>
      <c r="B18" s="18" t="s">
        <v>9</v>
      </c>
      <c r="C18" s="32">
        <v>19.600000000000001</v>
      </c>
      <c r="D18" s="30">
        <f t="shared" si="0"/>
        <v>10.097920000000002</v>
      </c>
      <c r="E18" s="21">
        <v>40214</v>
      </c>
      <c r="F18" s="23">
        <f t="shared" ca="1" si="1"/>
        <v>85</v>
      </c>
      <c r="G18" s="24">
        <v>5</v>
      </c>
      <c r="H18" s="26">
        <v>53732</v>
      </c>
      <c r="I18" s="26">
        <v>2129</v>
      </c>
      <c r="J18" s="27">
        <f t="shared" si="2"/>
        <v>3.9622571279684361E-2</v>
      </c>
      <c r="K18" s="26">
        <v>1847</v>
      </c>
      <c r="L18" s="29">
        <v>3.4374302091863325E-2</v>
      </c>
    </row>
    <row r="19" spans="1:12" ht="16.149999999999999" customHeight="1" x14ac:dyDescent="0.2">
      <c r="A19" s="18" t="s">
        <v>65</v>
      </c>
      <c r="B19" s="18" t="s">
        <v>38</v>
      </c>
      <c r="C19" s="32">
        <v>5</v>
      </c>
      <c r="D19" s="30">
        <f t="shared" si="0"/>
        <v>2.5760000000000001</v>
      </c>
      <c r="E19" s="21">
        <v>41857</v>
      </c>
      <c r="F19" s="23">
        <f t="shared" ca="1" si="1"/>
        <v>31</v>
      </c>
      <c r="G19" s="24">
        <v>1</v>
      </c>
      <c r="H19" s="26">
        <v>5421</v>
      </c>
      <c r="I19" s="26">
        <v>236</v>
      </c>
      <c r="J19" s="27">
        <f t="shared" si="2"/>
        <v>4.3534403246633463E-2</v>
      </c>
      <c r="K19" s="26">
        <v>193</v>
      </c>
      <c r="L19" s="29">
        <v>3.5602287400848552E-2</v>
      </c>
    </row>
    <row r="20" spans="1:12" ht="16.149999999999999" customHeight="1" x14ac:dyDescent="0.2">
      <c r="A20" s="18" t="s">
        <v>91</v>
      </c>
      <c r="B20" s="18" t="s">
        <v>4</v>
      </c>
      <c r="C20" s="32">
        <v>25.7</v>
      </c>
      <c r="D20" s="30">
        <f t="shared" si="0"/>
        <v>13.240640000000001</v>
      </c>
      <c r="E20" s="21">
        <v>38805</v>
      </c>
      <c r="F20" s="23">
        <f t="shared" ca="1" si="1"/>
        <v>132</v>
      </c>
      <c r="G20" s="24">
        <v>8</v>
      </c>
      <c r="H20" s="26">
        <v>106469</v>
      </c>
      <c r="I20" s="26">
        <v>4850</v>
      </c>
      <c r="J20" s="27">
        <f t="shared" si="2"/>
        <v>4.5553165710206726E-2</v>
      </c>
      <c r="K20" s="26">
        <v>3581</v>
      </c>
      <c r="L20" s="29">
        <v>3.3634203383144393E-2</v>
      </c>
    </row>
    <row r="21" spans="1:12" ht="16.149999999999999" customHeight="1" x14ac:dyDescent="0.2">
      <c r="A21" s="18" t="s">
        <v>66</v>
      </c>
      <c r="B21" s="18" t="s">
        <v>17</v>
      </c>
      <c r="C21" s="32">
        <v>17.399999999999999</v>
      </c>
      <c r="D21" s="30">
        <f t="shared" si="0"/>
        <v>8.96448</v>
      </c>
      <c r="E21" s="21">
        <v>40667</v>
      </c>
      <c r="F21" s="23">
        <f t="shared" ca="1" si="1"/>
        <v>70</v>
      </c>
      <c r="G21" s="24">
        <v>3</v>
      </c>
      <c r="H21" s="26">
        <v>39809</v>
      </c>
      <c r="I21" s="26">
        <v>1729</v>
      </c>
      <c r="J21" s="27">
        <f t="shared" si="2"/>
        <v>4.3432389660629504E-2</v>
      </c>
      <c r="K21" s="26">
        <v>1338</v>
      </c>
      <c r="L21" s="29">
        <v>3.3610490090180613E-2</v>
      </c>
    </row>
    <row r="22" spans="1:12" ht="16.149999999999999" customHeight="1" x14ac:dyDescent="0.2">
      <c r="A22" s="18" t="s">
        <v>67</v>
      </c>
      <c r="B22" s="18" t="s">
        <v>19</v>
      </c>
      <c r="C22" s="32">
        <v>16.2</v>
      </c>
      <c r="D22" s="30">
        <f t="shared" si="0"/>
        <v>8.3462399999999999</v>
      </c>
      <c r="E22" s="21">
        <v>40862</v>
      </c>
      <c r="F22" s="23">
        <f t="shared" ca="1" si="1"/>
        <v>64</v>
      </c>
      <c r="G22" s="24">
        <v>3</v>
      </c>
      <c r="H22" s="26">
        <v>33846</v>
      </c>
      <c r="I22" s="26">
        <v>1348</v>
      </c>
      <c r="J22" s="27">
        <f t="shared" si="2"/>
        <v>3.9827453761153458E-2</v>
      </c>
      <c r="K22" s="26">
        <v>1197</v>
      </c>
      <c r="L22" s="29">
        <v>3.5366069845772029E-2</v>
      </c>
    </row>
    <row r="23" spans="1:12" ht="16.149999999999999" customHeight="1" x14ac:dyDescent="0.2">
      <c r="A23" s="18" t="s">
        <v>68</v>
      </c>
      <c r="B23" s="18" t="s">
        <v>35</v>
      </c>
      <c r="C23" s="32">
        <v>6.3</v>
      </c>
      <c r="D23" s="30">
        <f t="shared" si="0"/>
        <v>3.2457600000000002</v>
      </c>
      <c r="E23" s="21">
        <v>41665</v>
      </c>
      <c r="F23" s="23">
        <f t="shared" ca="1" si="1"/>
        <v>38</v>
      </c>
      <c r="G23" s="24">
        <v>1</v>
      </c>
      <c r="H23" s="26">
        <v>8130</v>
      </c>
      <c r="I23" s="26">
        <v>360</v>
      </c>
      <c r="J23" s="27">
        <f t="shared" si="2"/>
        <v>4.4280442804428041E-2</v>
      </c>
      <c r="K23" s="26">
        <v>285</v>
      </c>
      <c r="L23" s="29">
        <v>3.5055350553505532E-2</v>
      </c>
    </row>
    <row r="24" spans="1:12" ht="16.149999999999999" customHeight="1" x14ac:dyDescent="0.2">
      <c r="A24" s="18" t="s">
        <v>69</v>
      </c>
      <c r="B24" s="18" t="s">
        <v>6</v>
      </c>
      <c r="C24" s="32">
        <v>23</v>
      </c>
      <c r="D24" s="30">
        <f t="shared" si="0"/>
        <v>11.849600000000001</v>
      </c>
      <c r="E24" s="21">
        <v>39830</v>
      </c>
      <c r="F24" s="23">
        <f t="shared" ca="1" si="1"/>
        <v>98</v>
      </c>
      <c r="G24" s="24">
        <v>6</v>
      </c>
      <c r="H24" s="26">
        <v>71694</v>
      </c>
      <c r="I24" s="26">
        <v>3363</v>
      </c>
      <c r="J24" s="27">
        <f t="shared" si="2"/>
        <v>4.6907691020169048E-2</v>
      </c>
      <c r="K24" s="26">
        <v>2392</v>
      </c>
      <c r="L24" s="29">
        <v>3.3364019304265351E-2</v>
      </c>
    </row>
    <row r="25" spans="1:12" ht="16.149999999999999" customHeight="1" x14ac:dyDescent="0.2">
      <c r="A25" s="18" t="s">
        <v>70</v>
      </c>
      <c r="B25" s="18" t="s">
        <v>30</v>
      </c>
      <c r="C25" s="32">
        <v>9.9</v>
      </c>
      <c r="D25" s="30">
        <f t="shared" si="0"/>
        <v>5.100480000000001</v>
      </c>
      <c r="E25" s="21">
        <v>41400</v>
      </c>
      <c r="F25" s="23">
        <f t="shared" ca="1" si="1"/>
        <v>46</v>
      </c>
      <c r="G25" s="24">
        <v>2</v>
      </c>
      <c r="H25" s="26">
        <v>15282</v>
      </c>
      <c r="I25" s="26">
        <v>752</v>
      </c>
      <c r="J25" s="27">
        <f t="shared" si="2"/>
        <v>4.9208218819526237E-2</v>
      </c>
      <c r="K25" s="26">
        <v>560</v>
      </c>
      <c r="L25" s="29">
        <v>3.6644418269859966E-2</v>
      </c>
    </row>
    <row r="26" spans="1:12" ht="16.149999999999999" customHeight="1" x14ac:dyDescent="0.2">
      <c r="A26" s="18" t="s">
        <v>71</v>
      </c>
      <c r="B26" s="18" t="s">
        <v>39</v>
      </c>
      <c r="C26" s="32">
        <v>0.9</v>
      </c>
      <c r="D26" s="30">
        <f t="shared" si="0"/>
        <v>0.46368000000000004</v>
      </c>
      <c r="E26" s="21">
        <v>41977</v>
      </c>
      <c r="F26" s="23">
        <f t="shared" ca="1" si="1"/>
        <v>27</v>
      </c>
      <c r="G26" s="24">
        <v>1</v>
      </c>
      <c r="H26" s="26">
        <v>873</v>
      </c>
      <c r="I26" s="26">
        <v>35</v>
      </c>
      <c r="J26" s="27">
        <f t="shared" si="2"/>
        <v>4.0091638029782363E-2</v>
      </c>
      <c r="K26" s="26">
        <v>31</v>
      </c>
      <c r="L26" s="29">
        <v>3.5509736540664374E-2</v>
      </c>
    </row>
    <row r="27" spans="1:12" ht="16.149999999999999" customHeight="1" x14ac:dyDescent="0.2">
      <c r="A27" s="18" t="s">
        <v>72</v>
      </c>
      <c r="B27" s="18" t="s">
        <v>25</v>
      </c>
      <c r="C27" s="32">
        <v>14.1</v>
      </c>
      <c r="D27" s="30">
        <f t="shared" si="0"/>
        <v>7.2643200000000006</v>
      </c>
      <c r="E27" s="21">
        <v>41323</v>
      </c>
      <c r="F27" s="23">
        <f t="shared" ca="1" si="1"/>
        <v>49</v>
      </c>
      <c r="G27" s="24">
        <v>2</v>
      </c>
      <c r="H27" s="26">
        <v>23030</v>
      </c>
      <c r="I27" s="26">
        <v>1020</v>
      </c>
      <c r="J27" s="27">
        <f t="shared" si="2"/>
        <v>4.4290056448111161E-2</v>
      </c>
      <c r="K27" s="26">
        <v>859</v>
      </c>
      <c r="L27" s="29">
        <v>3.7299174989144597E-2</v>
      </c>
    </row>
    <row r="28" spans="1:12" ht="16.149999999999999" customHeight="1" x14ac:dyDescent="0.2">
      <c r="A28" s="18" t="s">
        <v>73</v>
      </c>
      <c r="B28" s="18" t="s">
        <v>29</v>
      </c>
      <c r="C28" s="32">
        <v>10.199999999999999</v>
      </c>
      <c r="D28" s="30">
        <f t="shared" si="0"/>
        <v>5.2550400000000002</v>
      </c>
      <c r="E28" s="21">
        <v>41449</v>
      </c>
      <c r="F28" s="23">
        <f t="shared" ca="1" si="1"/>
        <v>45</v>
      </c>
      <c r="G28" s="24">
        <v>2</v>
      </c>
      <c r="H28" s="26">
        <v>15331</v>
      </c>
      <c r="I28" s="26">
        <v>677</v>
      </c>
      <c r="J28" s="27">
        <f t="shared" si="2"/>
        <v>4.4158893744700278E-2</v>
      </c>
      <c r="K28" s="26">
        <v>573</v>
      </c>
      <c r="L28" s="29">
        <v>3.7375252755854155E-2</v>
      </c>
    </row>
    <row r="29" spans="1:12" ht="16.149999999999999" customHeight="1" x14ac:dyDescent="0.2">
      <c r="A29" s="18" t="s">
        <v>74</v>
      </c>
      <c r="B29" s="18" t="s">
        <v>20</v>
      </c>
      <c r="C29" s="32">
        <v>12.1</v>
      </c>
      <c r="D29" s="30">
        <f t="shared" si="0"/>
        <v>6.2339200000000003</v>
      </c>
      <c r="E29" s="21">
        <v>40478</v>
      </c>
      <c r="F29" s="23">
        <f t="shared" ca="1" si="1"/>
        <v>77</v>
      </c>
      <c r="G29" s="24">
        <v>4</v>
      </c>
      <c r="H29" s="26">
        <v>29866</v>
      </c>
      <c r="I29" s="26">
        <v>1127</v>
      </c>
      <c r="J29" s="27">
        <f t="shared" si="2"/>
        <v>3.773521730395768E-2</v>
      </c>
      <c r="K29" s="26">
        <v>1081</v>
      </c>
      <c r="L29" s="29">
        <v>3.6195004352775728E-2</v>
      </c>
    </row>
    <row r="30" spans="1:12" ht="16.149999999999999" customHeight="1" x14ac:dyDescent="0.2">
      <c r="A30" s="18" t="s">
        <v>75</v>
      </c>
      <c r="B30" s="18" t="s">
        <v>10</v>
      </c>
      <c r="C30" s="32">
        <v>17.2</v>
      </c>
      <c r="D30" s="30">
        <f t="shared" si="0"/>
        <v>8.86144</v>
      </c>
      <c r="E30" s="21">
        <v>39892</v>
      </c>
      <c r="F30" s="23">
        <f t="shared" ca="1" si="1"/>
        <v>96</v>
      </c>
      <c r="G30" s="24">
        <v>5</v>
      </c>
      <c r="H30" s="26">
        <v>52538</v>
      </c>
      <c r="I30" s="26">
        <v>2210</v>
      </c>
      <c r="J30" s="27">
        <f t="shared" si="2"/>
        <v>4.2064791198751381E-2</v>
      </c>
      <c r="K30" s="26">
        <v>1813</v>
      </c>
      <c r="L30" s="29">
        <v>3.450835585671324E-2</v>
      </c>
    </row>
    <row r="31" spans="1:12" ht="16.149999999999999" customHeight="1" x14ac:dyDescent="0.2">
      <c r="A31" s="18" t="s">
        <v>76</v>
      </c>
      <c r="B31" s="18" t="s">
        <v>23</v>
      </c>
      <c r="C31" s="32">
        <v>12.2</v>
      </c>
      <c r="D31" s="30">
        <f t="shared" si="0"/>
        <v>6.2854399999999995</v>
      </c>
      <c r="E31" s="21">
        <v>40850</v>
      </c>
      <c r="F31" s="23">
        <f t="shared" ca="1" si="1"/>
        <v>65</v>
      </c>
      <c r="G31" s="24">
        <v>3</v>
      </c>
      <c r="H31" s="26">
        <v>25701</v>
      </c>
      <c r="I31" s="26">
        <v>1270</v>
      </c>
      <c r="J31" s="27">
        <f t="shared" si="2"/>
        <v>4.9414419672386287E-2</v>
      </c>
      <c r="K31" s="26">
        <v>1017</v>
      </c>
      <c r="L31" s="29">
        <v>3.9570444729777055E-2</v>
      </c>
    </row>
    <row r="32" spans="1:12" ht="16.149999999999999" customHeight="1" x14ac:dyDescent="0.2">
      <c r="A32" s="18" t="s">
        <v>77</v>
      </c>
      <c r="B32" s="18" t="s">
        <v>37</v>
      </c>
      <c r="C32" s="32">
        <v>5</v>
      </c>
      <c r="D32" s="30">
        <f t="shared" si="0"/>
        <v>2.5760000000000001</v>
      </c>
      <c r="E32" s="21">
        <v>41861</v>
      </c>
      <c r="F32" s="23">
        <f t="shared" ca="1" si="1"/>
        <v>31</v>
      </c>
      <c r="G32" s="24">
        <v>1</v>
      </c>
      <c r="H32" s="26">
        <v>5422</v>
      </c>
      <c r="I32" s="26">
        <v>219</v>
      </c>
      <c r="J32" s="27">
        <f t="shared" si="2"/>
        <v>4.0390999631132421E-2</v>
      </c>
      <c r="K32" s="26">
        <v>164</v>
      </c>
      <c r="L32" s="29">
        <v>3.0247141276281815E-2</v>
      </c>
    </row>
    <row r="33" spans="1:12" ht="16.149999999999999" customHeight="1" x14ac:dyDescent="0.2">
      <c r="A33" s="18" t="s">
        <v>78</v>
      </c>
      <c r="B33" s="18" t="s">
        <v>27</v>
      </c>
      <c r="C33" s="32">
        <v>10.7</v>
      </c>
      <c r="D33" s="30">
        <f t="shared" si="0"/>
        <v>5.5126400000000002</v>
      </c>
      <c r="E33" s="21">
        <v>41349</v>
      </c>
      <c r="F33" s="23">
        <f t="shared" ca="1" si="1"/>
        <v>48</v>
      </c>
      <c r="G33" s="24">
        <v>2</v>
      </c>
      <c r="H33" s="26">
        <v>17147</v>
      </c>
      <c r="I33" s="26">
        <v>748</v>
      </c>
      <c r="J33" s="27">
        <f t="shared" si="2"/>
        <v>4.3622791158803291E-2</v>
      </c>
      <c r="K33" s="26">
        <v>624</v>
      </c>
      <c r="L33" s="29">
        <v>3.6391205458680818E-2</v>
      </c>
    </row>
    <row r="34" spans="1:12" ht="16.149999999999999" customHeight="1" x14ac:dyDescent="0.2">
      <c r="A34" s="18" t="s">
        <v>79</v>
      </c>
      <c r="B34" s="18" t="s">
        <v>21</v>
      </c>
      <c r="C34" s="32">
        <v>11.4</v>
      </c>
      <c r="D34" s="30">
        <f t="shared" si="0"/>
        <v>5.8732800000000012</v>
      </c>
      <c r="E34" s="21">
        <v>40595</v>
      </c>
      <c r="F34" s="23">
        <f t="shared" ca="1" si="1"/>
        <v>73</v>
      </c>
      <c r="G34" s="24">
        <v>3</v>
      </c>
      <c r="H34" s="26">
        <v>26965</v>
      </c>
      <c r="I34" s="26">
        <v>1317</v>
      </c>
      <c r="J34" s="27">
        <f t="shared" si="2"/>
        <v>4.884109030224365E-2</v>
      </c>
      <c r="K34" s="26">
        <v>1056</v>
      </c>
      <c r="L34" s="29">
        <v>3.9161876506582607E-2</v>
      </c>
    </row>
    <row r="35" spans="1:12" ht="16.149999999999999" customHeight="1" x14ac:dyDescent="0.2">
      <c r="A35" s="18" t="s">
        <v>80</v>
      </c>
      <c r="B35" s="18" t="s">
        <v>22</v>
      </c>
      <c r="C35" s="32">
        <v>12.5</v>
      </c>
      <c r="D35" s="30">
        <f t="shared" si="0"/>
        <v>6.44</v>
      </c>
      <c r="E35" s="21">
        <v>40854</v>
      </c>
      <c r="F35" s="23">
        <f t="shared" ca="1" si="1"/>
        <v>64</v>
      </c>
      <c r="G35" s="24">
        <v>3</v>
      </c>
      <c r="H35" s="26">
        <v>26228</v>
      </c>
      <c r="I35" s="26">
        <v>1304</v>
      </c>
      <c r="J35" s="27">
        <f t="shared" si="2"/>
        <v>4.9717858776879668E-2</v>
      </c>
      <c r="K35" s="26">
        <v>964</v>
      </c>
      <c r="L35" s="29">
        <v>3.675461339026994E-2</v>
      </c>
    </row>
    <row r="36" spans="1:12" ht="16.149999999999999" customHeight="1" x14ac:dyDescent="0.2">
      <c r="A36" s="18" t="s">
        <v>81</v>
      </c>
      <c r="B36" s="18" t="s">
        <v>36</v>
      </c>
      <c r="C36" s="32">
        <v>6.2</v>
      </c>
      <c r="D36" s="30">
        <f t="shared" si="0"/>
        <v>3.1942400000000002</v>
      </c>
      <c r="E36" s="21">
        <v>41750</v>
      </c>
      <c r="F36" s="23">
        <f t="shared" ca="1" si="1"/>
        <v>35</v>
      </c>
      <c r="G36" s="24">
        <v>1</v>
      </c>
      <c r="H36" s="26">
        <v>7396</v>
      </c>
      <c r="I36" s="26">
        <v>308</v>
      </c>
      <c r="J36" s="27">
        <f t="shared" si="2"/>
        <v>4.1644131963223363E-2</v>
      </c>
      <c r="K36" s="26">
        <v>233</v>
      </c>
      <c r="L36" s="29">
        <v>3.1503515413737158E-2</v>
      </c>
    </row>
    <row r="37" spans="1:12" ht="16.149999999999999" customHeight="1" x14ac:dyDescent="0.2">
      <c r="A37" s="18" t="s">
        <v>92</v>
      </c>
      <c r="B37" s="18" t="s">
        <v>12</v>
      </c>
      <c r="C37" s="32">
        <v>21</v>
      </c>
      <c r="D37" s="30">
        <f t="shared" si="0"/>
        <v>10.8192</v>
      </c>
      <c r="E37" s="21">
        <v>40633</v>
      </c>
      <c r="F37" s="23">
        <f t="shared" ca="1" si="1"/>
        <v>72</v>
      </c>
      <c r="G37" s="24">
        <v>3</v>
      </c>
      <c r="H37" s="26">
        <v>48769</v>
      </c>
      <c r="I37" s="26">
        <v>2278</v>
      </c>
      <c r="J37" s="27">
        <f t="shared" si="2"/>
        <v>4.6710000205048285E-2</v>
      </c>
      <c r="K37" s="26">
        <v>1660</v>
      </c>
      <c r="L37" s="29">
        <v>3.4038015952756871E-2</v>
      </c>
    </row>
    <row r="38" spans="1:12" ht="16.149999999999999" customHeight="1" x14ac:dyDescent="0.2">
      <c r="A38" s="18" t="s">
        <v>93</v>
      </c>
      <c r="B38" s="18" t="s">
        <v>34</v>
      </c>
      <c r="C38" s="32">
        <v>7.5</v>
      </c>
      <c r="D38" s="30">
        <f t="shared" si="0"/>
        <v>3.8640000000000003</v>
      </c>
      <c r="E38" s="21">
        <v>41731</v>
      </c>
      <c r="F38" s="23">
        <f t="shared" ca="1" si="1"/>
        <v>36</v>
      </c>
      <c r="G38" s="24">
        <v>1</v>
      </c>
      <c r="H38" s="26">
        <v>9196</v>
      </c>
      <c r="I38" s="26">
        <v>341</v>
      </c>
      <c r="J38" s="27">
        <f t="shared" si="2"/>
        <v>3.7081339712918659E-2</v>
      </c>
      <c r="K38" s="26">
        <v>306</v>
      </c>
      <c r="L38" s="29">
        <v>3.3275337103088297E-2</v>
      </c>
    </row>
    <row r="39" spans="1:12" ht="16.149999999999999" customHeight="1" x14ac:dyDescent="0.2">
      <c r="A39" s="18" t="s">
        <v>82</v>
      </c>
      <c r="B39" s="18" t="s">
        <v>18</v>
      </c>
      <c r="C39" s="32">
        <v>16.600000000000001</v>
      </c>
      <c r="D39" s="30">
        <f t="shared" si="0"/>
        <v>8.5523200000000017</v>
      </c>
      <c r="E39" s="21">
        <v>40623</v>
      </c>
      <c r="F39" s="23">
        <f t="shared" ca="1" si="1"/>
        <v>72</v>
      </c>
      <c r="G39" s="24">
        <v>4</v>
      </c>
      <c r="H39" s="26">
        <v>38572</v>
      </c>
      <c r="I39" s="26">
        <v>1797</v>
      </c>
      <c r="J39" s="27">
        <f t="shared" si="2"/>
        <v>4.6588198693352692E-2</v>
      </c>
      <c r="K39" s="26">
        <v>1378</v>
      </c>
      <c r="L39" s="29">
        <v>3.5725396660790214E-2</v>
      </c>
    </row>
    <row r="40" spans="1:12" ht="16.149999999999999" customHeight="1" x14ac:dyDescent="0.2">
      <c r="A40" s="18" t="s">
        <v>83</v>
      </c>
      <c r="B40" s="18" t="s">
        <v>14</v>
      </c>
      <c r="C40" s="32">
        <v>16.7</v>
      </c>
      <c r="D40" s="30">
        <f t="shared" si="0"/>
        <v>8.6038399999999999</v>
      </c>
      <c r="E40" s="21">
        <v>40454</v>
      </c>
      <c r="F40" s="23">
        <f t="shared" ca="1" si="1"/>
        <v>78</v>
      </c>
      <c r="G40" s="24">
        <v>4</v>
      </c>
      <c r="H40" s="26">
        <v>41621</v>
      </c>
      <c r="I40" s="26">
        <v>1786</v>
      </c>
      <c r="J40" s="27">
        <f t="shared" si="2"/>
        <v>4.2911030489416399E-2</v>
      </c>
      <c r="K40" s="26">
        <v>1518</v>
      </c>
      <c r="L40" s="29">
        <v>3.6471973282717861E-2</v>
      </c>
    </row>
    <row r="41" spans="1:12" ht="16.149999999999999" customHeight="1" x14ac:dyDescent="0.2">
      <c r="A41" s="18" t="s">
        <v>84</v>
      </c>
      <c r="B41" s="18" t="s">
        <v>7</v>
      </c>
      <c r="C41" s="32">
        <v>20</v>
      </c>
      <c r="D41" s="30">
        <f t="shared" si="0"/>
        <v>10.304</v>
      </c>
      <c r="E41" s="21">
        <v>39965</v>
      </c>
      <c r="F41" s="23">
        <f t="shared" ca="1" si="1"/>
        <v>94</v>
      </c>
      <c r="G41" s="24">
        <v>5</v>
      </c>
      <c r="H41" s="26">
        <v>59577</v>
      </c>
      <c r="I41" s="26">
        <v>2612</v>
      </c>
      <c r="J41" s="27">
        <f t="shared" si="2"/>
        <v>4.384242241133323E-2</v>
      </c>
      <c r="K41" s="26">
        <v>2123</v>
      </c>
      <c r="L41" s="29">
        <v>3.5634556959900636E-2</v>
      </c>
    </row>
    <row r="42" spans="1:12" ht="16.149999999999999" customHeight="1" x14ac:dyDescent="0.2">
      <c r="A42" s="18" t="s">
        <v>85</v>
      </c>
      <c r="B42" s="18" t="s">
        <v>8</v>
      </c>
      <c r="C42" s="32">
        <v>20.100000000000001</v>
      </c>
      <c r="D42" s="30">
        <f t="shared" si="0"/>
        <v>10.355520000000002</v>
      </c>
      <c r="E42" s="21">
        <v>40155</v>
      </c>
      <c r="F42" s="23">
        <f t="shared" ca="1" si="1"/>
        <v>87</v>
      </c>
      <c r="G42" s="24">
        <v>4</v>
      </c>
      <c r="H42" s="26">
        <v>56237</v>
      </c>
      <c r="I42" s="26">
        <v>2738</v>
      </c>
      <c r="J42" s="27">
        <f t="shared" si="2"/>
        <v>4.868680761776055E-2</v>
      </c>
      <c r="K42" s="26">
        <v>2077</v>
      </c>
      <c r="L42" s="29">
        <v>3.6932980066504258E-2</v>
      </c>
    </row>
    <row r="43" spans="1:12" ht="16.149999999999999" customHeight="1" x14ac:dyDescent="0.2">
      <c r="A43" s="18" t="s">
        <v>86</v>
      </c>
      <c r="B43" s="18" t="s">
        <v>24</v>
      </c>
      <c r="C43" s="32">
        <v>12.8</v>
      </c>
      <c r="D43" s="30">
        <f t="shared" si="0"/>
        <v>6.5945600000000013</v>
      </c>
      <c r="E43" s="21">
        <v>40959</v>
      </c>
      <c r="F43" s="23">
        <f t="shared" ca="1" si="1"/>
        <v>61</v>
      </c>
      <c r="G43" s="24">
        <v>3</v>
      </c>
      <c r="H43" s="26">
        <v>25403</v>
      </c>
      <c r="I43" s="26">
        <v>1134</v>
      </c>
      <c r="J43" s="27">
        <f t="shared" si="2"/>
        <v>4.464039680352714E-2</v>
      </c>
      <c r="K43" s="26">
        <v>925</v>
      </c>
      <c r="L43" s="29">
        <v>3.6413022084005826E-2</v>
      </c>
    </row>
    <row r="44" spans="1:12" ht="16.149999999999999" customHeight="1" x14ac:dyDescent="0.2">
      <c r="A44" s="18" t="s">
        <v>87</v>
      </c>
      <c r="B44" s="18" t="s">
        <v>13</v>
      </c>
      <c r="C44" s="32">
        <v>16.600000000000001</v>
      </c>
      <c r="D44" s="30">
        <f t="shared" si="0"/>
        <v>8.5523200000000017</v>
      </c>
      <c r="E44" s="21">
        <v>40169</v>
      </c>
      <c r="F44" s="23">
        <f t="shared" ca="1" si="1"/>
        <v>87</v>
      </c>
      <c r="G44" s="24">
        <v>5</v>
      </c>
      <c r="H44" s="26">
        <v>46302</v>
      </c>
      <c r="I44" s="26">
        <v>2008</v>
      </c>
      <c r="J44" s="27">
        <f t="shared" si="2"/>
        <v>4.3367457129281674E-2</v>
      </c>
      <c r="K44" s="26">
        <v>1718</v>
      </c>
      <c r="L44" s="29">
        <v>3.7104228759016887E-2</v>
      </c>
    </row>
    <row r="45" spans="1:12" ht="16.149999999999999" customHeight="1" x14ac:dyDescent="0.2">
      <c r="A45" s="18" t="s">
        <v>88</v>
      </c>
      <c r="B45" s="18" t="s">
        <v>31</v>
      </c>
      <c r="C45" s="32">
        <v>8.4</v>
      </c>
      <c r="D45" s="30">
        <f t="shared" si="0"/>
        <v>4.32768</v>
      </c>
      <c r="E45" s="21">
        <v>41283</v>
      </c>
      <c r="F45" s="23">
        <f t="shared" ca="1" si="1"/>
        <v>50</v>
      </c>
      <c r="G45" s="24">
        <v>1</v>
      </c>
      <c r="H45" s="26">
        <v>14074</v>
      </c>
      <c r="I45" s="26">
        <v>618</v>
      </c>
      <c r="J45" s="27">
        <f t="shared" si="2"/>
        <v>4.3910757425039082E-2</v>
      </c>
      <c r="K45" s="26">
        <v>578</v>
      </c>
      <c r="L45" s="29">
        <v>4.10686372033537E-2</v>
      </c>
    </row>
  </sheetData>
  <mergeCells count="2">
    <mergeCell ref="I6:J6"/>
    <mergeCell ref="K6:L6"/>
  </mergeCells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8"/>
  <sheetViews>
    <sheetView zoomScaleNormal="100" workbookViewId="0"/>
  </sheetViews>
  <sheetFormatPr baseColWidth="10" defaultColWidth="24.28515625" defaultRowHeight="30" customHeight="1" x14ac:dyDescent="0.2"/>
  <cols>
    <col min="1" max="1" width="16.85546875" style="4" bestFit="1" customWidth="1"/>
    <col min="2" max="2" width="12.5703125" style="4" customWidth="1"/>
    <col min="3" max="3" width="6.140625" style="4" customWidth="1"/>
    <col min="4" max="5" width="10.42578125" style="4" customWidth="1"/>
    <col min="6" max="6" width="11.5703125" style="4" customWidth="1"/>
    <col min="7" max="7" width="10.42578125" style="4" customWidth="1"/>
    <col min="8" max="9" width="13" style="8" customWidth="1"/>
    <col min="10" max="10" width="12.42578125" style="6" customWidth="1"/>
    <col min="11" max="11" width="14.7109375" style="4" customWidth="1"/>
    <col min="12" max="13" width="24.28515625" style="4" customWidth="1"/>
    <col min="14" max="16384" width="24.28515625" style="4"/>
  </cols>
  <sheetData>
    <row r="1" spans="1:11" ht="30" customHeight="1" x14ac:dyDescent="0.2">
      <c r="A1" s="16" t="s">
        <v>95</v>
      </c>
      <c r="H1" s="4"/>
      <c r="I1" s="17" t="s">
        <v>96</v>
      </c>
      <c r="J1" s="9" t="s">
        <v>47</v>
      </c>
      <c r="K1" s="5">
        <f>COUNTIF($C$6:$C$38,J1)</f>
        <v>5</v>
      </c>
    </row>
    <row r="2" spans="1:11" ht="30" customHeight="1" x14ac:dyDescent="0.2">
      <c r="A2" s="7" t="s">
        <v>94</v>
      </c>
      <c r="H2" s="4"/>
      <c r="I2" s="4"/>
      <c r="J2" s="9" t="s">
        <v>40</v>
      </c>
      <c r="K2" s="5">
        <f t="shared" ref="K2:K3" si="0">COUNTIF($C$6:$C$38,J2)</f>
        <v>26</v>
      </c>
    </row>
    <row r="3" spans="1:11" ht="30" customHeight="1" x14ac:dyDescent="0.2">
      <c r="H3" s="4"/>
      <c r="I3" s="4"/>
      <c r="J3" s="9" t="s">
        <v>48</v>
      </c>
      <c r="K3" s="5">
        <f t="shared" si="0"/>
        <v>2</v>
      </c>
    </row>
    <row r="5" spans="1:11" ht="30" customHeight="1" x14ac:dyDescent="0.2">
      <c r="A5" s="2" t="s">
        <v>1</v>
      </c>
      <c r="B5" s="2" t="s">
        <v>0</v>
      </c>
      <c r="C5" s="12" t="s">
        <v>46</v>
      </c>
      <c r="D5" s="1" t="s">
        <v>45</v>
      </c>
      <c r="E5" s="1" t="s">
        <v>44</v>
      </c>
      <c r="F5" s="1" t="s">
        <v>43</v>
      </c>
      <c r="G5" s="1" t="s">
        <v>42</v>
      </c>
      <c r="H5" s="15" t="s">
        <v>49</v>
      </c>
      <c r="I5" s="1" t="s">
        <v>41</v>
      </c>
      <c r="J5" s="3" t="s">
        <v>55</v>
      </c>
      <c r="K5" s="15" t="s">
        <v>51</v>
      </c>
    </row>
    <row r="6" spans="1:11" ht="25.15" hidden="1" customHeight="1" x14ac:dyDescent="0.2">
      <c r="A6" s="10" t="s">
        <v>56</v>
      </c>
      <c r="B6" s="10" t="s">
        <v>33</v>
      </c>
      <c r="C6" s="9" t="s">
        <v>40</v>
      </c>
      <c r="D6" s="11">
        <v>105</v>
      </c>
      <c r="E6" s="11">
        <v>112</v>
      </c>
      <c r="F6" s="11">
        <v>107</v>
      </c>
      <c r="G6" s="11">
        <v>106</v>
      </c>
      <c r="H6" s="14">
        <f>ROUND(AVERAGE(D6:G6),0)</f>
        <v>108</v>
      </c>
      <c r="I6" s="11">
        <v>106</v>
      </c>
      <c r="J6" s="5" t="str">
        <f>IF(I6&lt;H6,"x","")</f>
        <v>x</v>
      </c>
      <c r="K6" s="13">
        <f>VLOOKUP(A6,Lebensleistung!$A$8:$L$45,8,FALSE)</f>
        <v>9676</v>
      </c>
    </row>
    <row r="7" spans="1:11" ht="25.15" hidden="1" customHeight="1" x14ac:dyDescent="0.2">
      <c r="A7" s="10" t="s">
        <v>57</v>
      </c>
      <c r="B7" s="10" t="s">
        <v>28</v>
      </c>
      <c r="C7" s="9" t="s">
        <v>40</v>
      </c>
      <c r="D7" s="11">
        <v>114</v>
      </c>
      <c r="E7" s="11">
        <v>111</v>
      </c>
      <c r="F7" s="11">
        <v>106</v>
      </c>
      <c r="G7" s="11">
        <v>111</v>
      </c>
      <c r="H7" s="14">
        <f t="shared" ref="H7:H38" si="1">ROUND(AVERAGE(D7:G7),0)</f>
        <v>111</v>
      </c>
      <c r="I7" s="11">
        <v>110</v>
      </c>
      <c r="J7" s="5" t="str">
        <f t="shared" ref="J7:J38" si="2">IF(I7&lt;H7,"x","")</f>
        <v>x</v>
      </c>
      <c r="K7" s="13">
        <f>VLOOKUP(A7,Lebensleistung!$A$8:$L$45,8,FALSE)</f>
        <v>16161</v>
      </c>
    </row>
    <row r="8" spans="1:11" ht="30" customHeight="1" x14ac:dyDescent="0.2">
      <c r="A8" s="10" t="s">
        <v>58</v>
      </c>
      <c r="B8" s="10" t="s">
        <v>11</v>
      </c>
      <c r="C8" s="9" t="s">
        <v>40</v>
      </c>
      <c r="D8" s="11">
        <v>105</v>
      </c>
      <c r="E8" s="11">
        <v>95</v>
      </c>
      <c r="F8" s="11">
        <v>110</v>
      </c>
      <c r="G8" s="11">
        <v>100</v>
      </c>
      <c r="H8" s="14">
        <f t="shared" si="1"/>
        <v>103</v>
      </c>
      <c r="I8" s="11">
        <v>103</v>
      </c>
      <c r="J8" s="5" t="str">
        <f t="shared" si="2"/>
        <v/>
      </c>
      <c r="K8" s="13">
        <f>VLOOKUP(A8,Lebensleistung!$A$8:$L$45,8,FALSE)</f>
        <v>50152</v>
      </c>
    </row>
    <row r="9" spans="1:11" ht="25.15" hidden="1" customHeight="1" x14ac:dyDescent="0.2">
      <c r="A9" s="10" t="s">
        <v>59</v>
      </c>
      <c r="B9" s="10" t="s">
        <v>26</v>
      </c>
      <c r="C9" s="9" t="s">
        <v>47</v>
      </c>
      <c r="D9" s="11">
        <v>96</v>
      </c>
      <c r="E9" s="11">
        <v>108</v>
      </c>
      <c r="F9" s="11">
        <v>104</v>
      </c>
      <c r="G9" s="11">
        <v>99</v>
      </c>
      <c r="H9" s="14">
        <f t="shared" si="1"/>
        <v>102</v>
      </c>
      <c r="I9" s="11">
        <v>100</v>
      </c>
      <c r="J9" s="5" t="str">
        <f t="shared" si="2"/>
        <v>x</v>
      </c>
      <c r="K9" s="13">
        <f>VLOOKUP(A9,Lebensleistung!$A$8:$L$45,8,FALSE)</f>
        <v>17464</v>
      </c>
    </row>
    <row r="10" spans="1:11" ht="30" customHeight="1" x14ac:dyDescent="0.2">
      <c r="A10" s="10" t="s">
        <v>60</v>
      </c>
      <c r="B10" s="10" t="s">
        <v>32</v>
      </c>
      <c r="C10" s="9" t="s">
        <v>40</v>
      </c>
      <c r="D10" s="11">
        <v>106</v>
      </c>
      <c r="E10" s="11">
        <v>103</v>
      </c>
      <c r="F10" s="11">
        <v>105</v>
      </c>
      <c r="G10" s="11">
        <v>100</v>
      </c>
      <c r="H10" s="14">
        <f t="shared" si="1"/>
        <v>104</v>
      </c>
      <c r="I10" s="11">
        <v>103</v>
      </c>
      <c r="J10" s="5" t="str">
        <f t="shared" si="2"/>
        <v>x</v>
      </c>
      <c r="K10" s="13">
        <f>VLOOKUP(A10,Lebensleistung!$A$8:$L$45,8,FALSE)</f>
        <v>9902</v>
      </c>
    </row>
    <row r="11" spans="1:11" ht="30" customHeight="1" x14ac:dyDescent="0.2">
      <c r="A11" s="10" t="s">
        <v>61</v>
      </c>
      <c r="B11" s="10" t="s">
        <v>3</v>
      </c>
      <c r="C11" s="9" t="s">
        <v>40</v>
      </c>
      <c r="D11" s="11">
        <v>91</v>
      </c>
      <c r="E11" s="11">
        <v>98</v>
      </c>
      <c r="F11" s="11">
        <v>103</v>
      </c>
      <c r="G11" s="11">
        <v>108</v>
      </c>
      <c r="H11" s="14">
        <f t="shared" si="1"/>
        <v>100</v>
      </c>
      <c r="I11" s="11">
        <v>101</v>
      </c>
      <c r="J11" s="5" t="str">
        <f t="shared" si="2"/>
        <v/>
      </c>
      <c r="K11" s="13">
        <f>VLOOKUP(A11,Lebensleistung!$A$8:$L$45,8,FALSE)</f>
        <v>110773</v>
      </c>
    </row>
    <row r="12" spans="1:11" ht="25.15" hidden="1" customHeight="1" x14ac:dyDescent="0.2">
      <c r="A12" s="10" t="s">
        <v>62</v>
      </c>
      <c r="B12" s="10" t="s">
        <v>2</v>
      </c>
      <c r="C12" s="9" t="s">
        <v>40</v>
      </c>
      <c r="D12" s="11">
        <v>104</v>
      </c>
      <c r="E12" s="11">
        <v>108</v>
      </c>
      <c r="F12" s="11">
        <v>101</v>
      </c>
      <c r="G12" s="11">
        <v>85</v>
      </c>
      <c r="H12" s="14">
        <f t="shared" si="1"/>
        <v>100</v>
      </c>
      <c r="I12" s="11">
        <v>96</v>
      </c>
      <c r="J12" s="5" t="str">
        <f t="shared" si="2"/>
        <v>x</v>
      </c>
      <c r="K12" s="13">
        <f>VLOOKUP(A12,Lebensleistung!$A$8:$L$45,8,FALSE)</f>
        <v>133275</v>
      </c>
    </row>
    <row r="13" spans="1:11" ht="25.15" hidden="1" customHeight="1" x14ac:dyDescent="0.2">
      <c r="A13" s="10" t="s">
        <v>63</v>
      </c>
      <c r="B13" s="10" t="s">
        <v>15</v>
      </c>
      <c r="C13" s="9" t="s">
        <v>40</v>
      </c>
      <c r="D13" s="11">
        <v>102</v>
      </c>
      <c r="E13" s="11">
        <v>102</v>
      </c>
      <c r="F13" s="11">
        <v>105</v>
      </c>
      <c r="G13" s="11">
        <v>103</v>
      </c>
      <c r="H13" s="14">
        <f t="shared" si="1"/>
        <v>103</v>
      </c>
      <c r="I13" s="11">
        <v>103</v>
      </c>
      <c r="J13" s="5" t="str">
        <f t="shared" si="2"/>
        <v/>
      </c>
      <c r="K13" s="13">
        <f>VLOOKUP(A13,Lebensleistung!$A$8:$L$45,8,FALSE)</f>
        <v>41218</v>
      </c>
    </row>
    <row r="14" spans="1:11" ht="30" customHeight="1" x14ac:dyDescent="0.2">
      <c r="A14" s="10" t="s">
        <v>64</v>
      </c>
      <c r="B14" s="10" t="s">
        <v>9</v>
      </c>
      <c r="C14" s="9" t="s">
        <v>40</v>
      </c>
      <c r="D14" s="11">
        <v>103</v>
      </c>
      <c r="E14" s="11">
        <v>101</v>
      </c>
      <c r="F14" s="11">
        <v>110</v>
      </c>
      <c r="G14" s="11">
        <v>111</v>
      </c>
      <c r="H14" s="14">
        <f t="shared" si="1"/>
        <v>106</v>
      </c>
      <c r="I14" s="11">
        <v>108</v>
      </c>
      <c r="J14" s="5" t="str">
        <f t="shared" si="2"/>
        <v/>
      </c>
      <c r="K14" s="13">
        <f>VLOOKUP(A14,Lebensleistung!$A$8:$L$45,8,FALSE)</f>
        <v>53732</v>
      </c>
    </row>
    <row r="15" spans="1:11" ht="25.15" hidden="1" customHeight="1" x14ac:dyDescent="0.2">
      <c r="A15" s="10" t="s">
        <v>65</v>
      </c>
      <c r="B15" s="10" t="s">
        <v>38</v>
      </c>
      <c r="C15" s="9" t="s">
        <v>47</v>
      </c>
      <c r="D15" s="11">
        <v>114</v>
      </c>
      <c r="E15" s="11">
        <v>119</v>
      </c>
      <c r="F15" s="11">
        <v>112</v>
      </c>
      <c r="G15" s="11">
        <v>116</v>
      </c>
      <c r="H15" s="14">
        <f t="shared" si="1"/>
        <v>115</v>
      </c>
      <c r="I15" s="11">
        <v>115</v>
      </c>
      <c r="J15" s="5" t="str">
        <f t="shared" si="2"/>
        <v/>
      </c>
      <c r="K15" s="13">
        <f>VLOOKUP(A15,Lebensleistung!$A$8:$L$45,8,FALSE)</f>
        <v>5421</v>
      </c>
    </row>
    <row r="16" spans="1:11" ht="30" customHeight="1" x14ac:dyDescent="0.2">
      <c r="A16" s="10" t="s">
        <v>66</v>
      </c>
      <c r="B16" s="10" t="s">
        <v>17</v>
      </c>
      <c r="C16" s="9" t="s">
        <v>40</v>
      </c>
      <c r="D16" s="11">
        <v>103</v>
      </c>
      <c r="E16" s="11">
        <v>104</v>
      </c>
      <c r="F16" s="11">
        <v>105</v>
      </c>
      <c r="G16" s="11">
        <v>87</v>
      </c>
      <c r="H16" s="14">
        <f t="shared" si="1"/>
        <v>100</v>
      </c>
      <c r="I16" s="11">
        <v>97</v>
      </c>
      <c r="J16" s="5" t="str">
        <f t="shared" si="2"/>
        <v>x</v>
      </c>
      <c r="K16" s="13">
        <f>VLOOKUP(A16,Lebensleistung!$A$8:$L$45,8,FALSE)</f>
        <v>39809</v>
      </c>
    </row>
    <row r="17" spans="1:11" ht="25.15" hidden="1" customHeight="1" x14ac:dyDescent="0.2">
      <c r="A17" s="10" t="s">
        <v>67</v>
      </c>
      <c r="B17" s="10" t="s">
        <v>19</v>
      </c>
      <c r="C17" s="9" t="s">
        <v>40</v>
      </c>
      <c r="D17" s="11">
        <v>97</v>
      </c>
      <c r="E17" s="11">
        <v>95</v>
      </c>
      <c r="F17" s="11">
        <v>102</v>
      </c>
      <c r="G17" s="11">
        <v>111</v>
      </c>
      <c r="H17" s="14">
        <f t="shared" si="1"/>
        <v>101</v>
      </c>
      <c r="I17" s="11">
        <v>104</v>
      </c>
      <c r="J17" s="5" t="str">
        <f t="shared" si="2"/>
        <v/>
      </c>
      <c r="K17" s="13">
        <f>VLOOKUP(A17,Lebensleistung!$A$8:$L$45,8,FALSE)</f>
        <v>33846</v>
      </c>
    </row>
    <row r="18" spans="1:11" ht="25.15" hidden="1" customHeight="1" x14ac:dyDescent="0.2">
      <c r="A18" s="10" t="s">
        <v>68</v>
      </c>
      <c r="B18" s="10" t="s">
        <v>35</v>
      </c>
      <c r="C18" s="9" t="s">
        <v>40</v>
      </c>
      <c r="D18" s="11">
        <v>102</v>
      </c>
      <c r="E18" s="11">
        <v>112</v>
      </c>
      <c r="F18" s="11">
        <v>107</v>
      </c>
      <c r="G18" s="11">
        <v>105</v>
      </c>
      <c r="H18" s="14">
        <f t="shared" si="1"/>
        <v>107</v>
      </c>
      <c r="I18" s="11">
        <v>105</v>
      </c>
      <c r="J18" s="5" t="str">
        <f t="shared" si="2"/>
        <v>x</v>
      </c>
      <c r="K18" s="13">
        <f>VLOOKUP(A18,Lebensleistung!$A$8:$L$45,8,FALSE)</f>
        <v>8130</v>
      </c>
    </row>
    <row r="19" spans="1:11" ht="30" customHeight="1" x14ac:dyDescent="0.2">
      <c r="A19" s="10" t="s">
        <v>69</v>
      </c>
      <c r="B19" s="10" t="s">
        <v>6</v>
      </c>
      <c r="C19" s="9" t="s">
        <v>40</v>
      </c>
      <c r="D19" s="11">
        <v>101</v>
      </c>
      <c r="E19" s="11">
        <v>100</v>
      </c>
      <c r="F19" s="11">
        <v>107</v>
      </c>
      <c r="G19" s="11">
        <v>101</v>
      </c>
      <c r="H19" s="14">
        <f t="shared" si="1"/>
        <v>102</v>
      </c>
      <c r="I19" s="11">
        <v>102</v>
      </c>
      <c r="J19" s="5" t="str">
        <f t="shared" si="2"/>
        <v/>
      </c>
      <c r="K19" s="13">
        <f>VLOOKUP(A19,Lebensleistung!$A$8:$L$45,8,FALSE)</f>
        <v>71694</v>
      </c>
    </row>
    <row r="20" spans="1:11" ht="30" customHeight="1" x14ac:dyDescent="0.2">
      <c r="A20" s="10" t="s">
        <v>70</v>
      </c>
      <c r="B20" s="10" t="s">
        <v>30</v>
      </c>
      <c r="C20" s="9" t="s">
        <v>40</v>
      </c>
      <c r="D20" s="11">
        <v>95</v>
      </c>
      <c r="E20" s="11">
        <v>95</v>
      </c>
      <c r="F20" s="11">
        <v>99</v>
      </c>
      <c r="G20" s="11">
        <v>100</v>
      </c>
      <c r="H20" s="14">
        <f t="shared" si="1"/>
        <v>97</v>
      </c>
      <c r="I20" s="11">
        <v>98</v>
      </c>
      <c r="J20" s="5" t="str">
        <f t="shared" si="2"/>
        <v/>
      </c>
      <c r="K20" s="13">
        <f>VLOOKUP(A20,Lebensleistung!$A$8:$L$45,8,FALSE)</f>
        <v>15282</v>
      </c>
    </row>
    <row r="21" spans="1:11" ht="25.15" hidden="1" customHeight="1" x14ac:dyDescent="0.2">
      <c r="A21" s="10" t="s">
        <v>71</v>
      </c>
      <c r="B21" s="10" t="s">
        <v>39</v>
      </c>
      <c r="C21" s="9" t="s">
        <v>47</v>
      </c>
      <c r="D21" s="11">
        <v>107</v>
      </c>
      <c r="E21" s="11">
        <v>104</v>
      </c>
      <c r="F21" s="11">
        <v>101</v>
      </c>
      <c r="G21" s="11">
        <v>102</v>
      </c>
      <c r="H21" s="14">
        <f t="shared" si="1"/>
        <v>104</v>
      </c>
      <c r="I21" s="11">
        <v>103</v>
      </c>
      <c r="J21" s="5" t="str">
        <f t="shared" si="2"/>
        <v>x</v>
      </c>
      <c r="K21" s="13">
        <f>VLOOKUP(A21,Lebensleistung!$A$8:$L$45,8,FALSE)</f>
        <v>873</v>
      </c>
    </row>
    <row r="22" spans="1:11" ht="30" customHeight="1" x14ac:dyDescent="0.2">
      <c r="A22" s="10" t="s">
        <v>72</v>
      </c>
      <c r="B22" s="10" t="s">
        <v>25</v>
      </c>
      <c r="C22" s="9" t="s">
        <v>48</v>
      </c>
      <c r="D22" s="11">
        <v>100</v>
      </c>
      <c r="E22" s="11">
        <v>97</v>
      </c>
      <c r="F22" s="11">
        <v>104</v>
      </c>
      <c r="G22" s="11">
        <v>117</v>
      </c>
      <c r="H22" s="14">
        <f t="shared" si="1"/>
        <v>105</v>
      </c>
      <c r="I22" s="11">
        <v>108</v>
      </c>
      <c r="J22" s="5" t="str">
        <f t="shared" si="2"/>
        <v/>
      </c>
      <c r="K22" s="13">
        <f>VLOOKUP(A22,Lebensleistung!$A$8:$L$45,8,FALSE)</f>
        <v>23030</v>
      </c>
    </row>
    <row r="23" spans="1:11" ht="25.15" hidden="1" customHeight="1" x14ac:dyDescent="0.2">
      <c r="A23" s="10" t="s">
        <v>73</v>
      </c>
      <c r="B23" s="10" t="s">
        <v>29</v>
      </c>
      <c r="C23" s="9" t="s">
        <v>40</v>
      </c>
      <c r="D23" s="11">
        <v>92</v>
      </c>
      <c r="E23" s="11">
        <v>89</v>
      </c>
      <c r="F23" s="11">
        <v>105</v>
      </c>
      <c r="G23" s="11">
        <v>106</v>
      </c>
      <c r="H23" s="14">
        <f t="shared" si="1"/>
        <v>98</v>
      </c>
      <c r="I23" s="11">
        <v>101</v>
      </c>
      <c r="J23" s="5" t="str">
        <f t="shared" si="2"/>
        <v/>
      </c>
      <c r="K23" s="13">
        <f>VLOOKUP(A23,Lebensleistung!$A$8:$L$45,8,FALSE)</f>
        <v>15331</v>
      </c>
    </row>
    <row r="24" spans="1:11" ht="25.15" hidden="1" customHeight="1" x14ac:dyDescent="0.2">
      <c r="A24" s="10" t="s">
        <v>74</v>
      </c>
      <c r="B24" s="10" t="s">
        <v>20</v>
      </c>
      <c r="C24" s="9" t="s">
        <v>40</v>
      </c>
      <c r="D24" s="11">
        <v>111</v>
      </c>
      <c r="E24" s="11">
        <v>114</v>
      </c>
      <c r="F24" s="11">
        <v>107</v>
      </c>
      <c r="G24" s="11">
        <v>116</v>
      </c>
      <c r="H24" s="14">
        <f t="shared" si="1"/>
        <v>112</v>
      </c>
      <c r="I24" s="11">
        <v>112</v>
      </c>
      <c r="J24" s="5" t="str">
        <f t="shared" si="2"/>
        <v/>
      </c>
      <c r="K24" s="13">
        <f>VLOOKUP(A24,Lebensleistung!$A$8:$L$45,8,FALSE)</f>
        <v>29866</v>
      </c>
    </row>
    <row r="25" spans="1:11" ht="25.15" hidden="1" customHeight="1" x14ac:dyDescent="0.2">
      <c r="A25" s="10" t="s">
        <v>75</v>
      </c>
      <c r="B25" s="10" t="s">
        <v>10</v>
      </c>
      <c r="C25" s="9" t="s">
        <v>40</v>
      </c>
      <c r="D25" s="11">
        <v>96</v>
      </c>
      <c r="E25" s="11">
        <v>94</v>
      </c>
      <c r="F25" s="11">
        <v>103</v>
      </c>
      <c r="G25" s="11">
        <v>89</v>
      </c>
      <c r="H25" s="14">
        <f t="shared" si="1"/>
        <v>96</v>
      </c>
      <c r="I25" s="11">
        <v>95</v>
      </c>
      <c r="J25" s="5" t="str">
        <f t="shared" si="2"/>
        <v>x</v>
      </c>
      <c r="K25" s="13">
        <f>VLOOKUP(A25,Lebensleistung!$A$8:$L$45,8,FALSE)</f>
        <v>52538</v>
      </c>
    </row>
    <row r="26" spans="1:11" ht="25.15" hidden="1" customHeight="1" x14ac:dyDescent="0.2">
      <c r="A26" s="10" t="s">
        <v>76</v>
      </c>
      <c r="B26" s="10" t="s">
        <v>23</v>
      </c>
      <c r="C26" s="9" t="s">
        <v>40</v>
      </c>
      <c r="D26" s="11">
        <v>99</v>
      </c>
      <c r="E26" s="11">
        <v>97</v>
      </c>
      <c r="F26" s="11">
        <v>103</v>
      </c>
      <c r="G26" s="11">
        <v>105</v>
      </c>
      <c r="H26" s="14">
        <f t="shared" si="1"/>
        <v>101</v>
      </c>
      <c r="I26" s="11">
        <v>102</v>
      </c>
      <c r="J26" s="5" t="str">
        <f t="shared" si="2"/>
        <v/>
      </c>
      <c r="K26" s="13">
        <f>VLOOKUP(A26,Lebensleistung!$A$8:$L$45,8,FALSE)</f>
        <v>25701</v>
      </c>
    </row>
    <row r="27" spans="1:11" ht="25.15" hidden="1" customHeight="1" x14ac:dyDescent="0.2">
      <c r="A27" s="10" t="s">
        <v>77</v>
      </c>
      <c r="B27" s="10" t="s">
        <v>37</v>
      </c>
      <c r="C27" s="9" t="s">
        <v>47</v>
      </c>
      <c r="D27" s="11">
        <v>108</v>
      </c>
      <c r="E27" s="11">
        <v>109</v>
      </c>
      <c r="F27" s="11">
        <v>107</v>
      </c>
      <c r="G27" s="11">
        <v>104</v>
      </c>
      <c r="H27" s="14">
        <f t="shared" si="1"/>
        <v>107</v>
      </c>
      <c r="I27" s="11">
        <v>106</v>
      </c>
      <c r="J27" s="5" t="str">
        <f t="shared" si="2"/>
        <v>x</v>
      </c>
      <c r="K27" s="13">
        <f>VLOOKUP(A27,Lebensleistung!$A$8:$L$45,8,FALSE)</f>
        <v>5422</v>
      </c>
    </row>
    <row r="28" spans="1:11" ht="25.15" hidden="1" customHeight="1" x14ac:dyDescent="0.2">
      <c r="A28" s="10" t="s">
        <v>78</v>
      </c>
      <c r="B28" s="10" t="s">
        <v>27</v>
      </c>
      <c r="C28" s="9" t="s">
        <v>40</v>
      </c>
      <c r="D28" s="11">
        <v>118</v>
      </c>
      <c r="E28" s="11">
        <v>123</v>
      </c>
      <c r="F28" s="11">
        <v>111</v>
      </c>
      <c r="G28" s="11">
        <v>101</v>
      </c>
      <c r="H28" s="14">
        <f t="shared" si="1"/>
        <v>113</v>
      </c>
      <c r="I28" s="11">
        <v>110</v>
      </c>
      <c r="J28" s="5" t="str">
        <f t="shared" si="2"/>
        <v>x</v>
      </c>
      <c r="K28" s="13">
        <f>VLOOKUP(A28,Lebensleistung!$A$8:$L$45,8,FALSE)</f>
        <v>17147</v>
      </c>
    </row>
    <row r="29" spans="1:11" ht="30" customHeight="1" x14ac:dyDescent="0.2">
      <c r="A29" s="10" t="s">
        <v>79</v>
      </c>
      <c r="B29" s="10" t="s">
        <v>21</v>
      </c>
      <c r="C29" s="9" t="s">
        <v>40</v>
      </c>
      <c r="D29" s="11">
        <v>103</v>
      </c>
      <c r="E29" s="11">
        <v>99</v>
      </c>
      <c r="F29" s="11">
        <v>103</v>
      </c>
      <c r="G29" s="11">
        <v>97</v>
      </c>
      <c r="H29" s="14">
        <f t="shared" si="1"/>
        <v>101</v>
      </c>
      <c r="I29" s="11">
        <v>100</v>
      </c>
      <c r="J29" s="5" t="str">
        <f t="shared" si="2"/>
        <v>x</v>
      </c>
      <c r="K29" s="13">
        <f>VLOOKUP(A29,Lebensleistung!$A$8:$L$45,8,FALSE)</f>
        <v>26965</v>
      </c>
    </row>
    <row r="30" spans="1:11" ht="25.15" hidden="1" customHeight="1" x14ac:dyDescent="0.2">
      <c r="A30" s="10" t="s">
        <v>80</v>
      </c>
      <c r="B30" s="10" t="s">
        <v>22</v>
      </c>
      <c r="C30" s="9" t="s">
        <v>40</v>
      </c>
      <c r="D30" s="11">
        <v>93</v>
      </c>
      <c r="E30" s="11">
        <v>90</v>
      </c>
      <c r="F30" s="11">
        <v>98</v>
      </c>
      <c r="G30" s="11">
        <v>77</v>
      </c>
      <c r="H30" s="14">
        <f t="shared" si="1"/>
        <v>90</v>
      </c>
      <c r="I30" s="11">
        <v>87</v>
      </c>
      <c r="J30" s="5" t="str">
        <f t="shared" si="2"/>
        <v>x</v>
      </c>
      <c r="K30" s="13">
        <f>VLOOKUP(A30,Lebensleistung!$A$8:$L$45,8,FALSE)</f>
        <v>26228</v>
      </c>
    </row>
    <row r="31" spans="1:11" ht="25.15" hidden="1" customHeight="1" x14ac:dyDescent="0.2">
      <c r="A31" s="10" t="s">
        <v>81</v>
      </c>
      <c r="B31" s="10" t="s">
        <v>36</v>
      </c>
      <c r="C31" s="9" t="s">
        <v>47</v>
      </c>
      <c r="D31" s="11">
        <v>99</v>
      </c>
      <c r="E31" s="11">
        <v>107</v>
      </c>
      <c r="F31" s="11">
        <v>106</v>
      </c>
      <c r="G31" s="11">
        <v>99</v>
      </c>
      <c r="H31" s="14">
        <f t="shared" si="1"/>
        <v>103</v>
      </c>
      <c r="I31" s="11">
        <v>102</v>
      </c>
      <c r="J31" s="5" t="str">
        <f t="shared" si="2"/>
        <v>x</v>
      </c>
      <c r="K31" s="13">
        <f>VLOOKUP(A31,Lebensleistung!$A$8:$L$45,8,FALSE)</f>
        <v>7396</v>
      </c>
    </row>
    <row r="32" spans="1:11" ht="25.15" hidden="1" customHeight="1" x14ac:dyDescent="0.2">
      <c r="A32" s="10" t="s">
        <v>82</v>
      </c>
      <c r="B32" s="10" t="s">
        <v>18</v>
      </c>
      <c r="C32" s="9" t="s">
        <v>40</v>
      </c>
      <c r="D32" s="11">
        <v>100</v>
      </c>
      <c r="E32" s="11">
        <v>98</v>
      </c>
      <c r="F32" s="11">
        <v>106</v>
      </c>
      <c r="G32" s="11">
        <v>93</v>
      </c>
      <c r="H32" s="14">
        <f t="shared" si="1"/>
        <v>99</v>
      </c>
      <c r="I32" s="11">
        <v>98</v>
      </c>
      <c r="J32" s="5" t="str">
        <f t="shared" si="2"/>
        <v>x</v>
      </c>
      <c r="K32" s="13">
        <f>VLOOKUP(A32,Lebensleistung!$A$8:$L$45,8,FALSE)</f>
        <v>38572</v>
      </c>
    </row>
    <row r="33" spans="1:11" ht="25.15" hidden="1" customHeight="1" x14ac:dyDescent="0.2">
      <c r="A33" s="10" t="s">
        <v>83</v>
      </c>
      <c r="B33" s="10" t="s">
        <v>14</v>
      </c>
      <c r="C33" s="9" t="s">
        <v>40</v>
      </c>
      <c r="D33" s="11">
        <v>105</v>
      </c>
      <c r="E33" s="11">
        <v>101</v>
      </c>
      <c r="F33" s="11">
        <v>101</v>
      </c>
      <c r="G33" s="11">
        <v>98</v>
      </c>
      <c r="H33" s="14">
        <f t="shared" si="1"/>
        <v>101</v>
      </c>
      <c r="I33" s="11">
        <v>101</v>
      </c>
      <c r="J33" s="5" t="str">
        <f t="shared" si="2"/>
        <v/>
      </c>
      <c r="K33" s="13">
        <f>VLOOKUP(A33,Lebensleistung!$A$8:$L$45,8,FALSE)</f>
        <v>41621</v>
      </c>
    </row>
    <row r="34" spans="1:11" ht="30" customHeight="1" x14ac:dyDescent="0.2">
      <c r="A34" s="10" t="s">
        <v>84</v>
      </c>
      <c r="B34" s="10" t="s">
        <v>7</v>
      </c>
      <c r="C34" s="9" t="s">
        <v>40</v>
      </c>
      <c r="D34" s="11">
        <v>111</v>
      </c>
      <c r="E34" s="11">
        <v>105</v>
      </c>
      <c r="F34" s="11">
        <v>108</v>
      </c>
      <c r="G34" s="11">
        <v>104</v>
      </c>
      <c r="H34" s="14">
        <f t="shared" si="1"/>
        <v>107</v>
      </c>
      <c r="I34" s="11">
        <v>107</v>
      </c>
      <c r="J34" s="5" t="str">
        <f t="shared" si="2"/>
        <v/>
      </c>
      <c r="K34" s="13">
        <f>VLOOKUP(A34,Lebensleistung!$A$8:$L$45,8,FALSE)</f>
        <v>59577</v>
      </c>
    </row>
    <row r="35" spans="1:11" ht="30" customHeight="1" x14ac:dyDescent="0.2">
      <c r="A35" s="10" t="s">
        <v>85</v>
      </c>
      <c r="B35" s="10" t="s">
        <v>8</v>
      </c>
      <c r="C35" s="9" t="s">
        <v>40</v>
      </c>
      <c r="D35" s="11">
        <v>96</v>
      </c>
      <c r="E35" s="11">
        <v>87</v>
      </c>
      <c r="F35" s="11">
        <v>98</v>
      </c>
      <c r="G35" s="11">
        <v>85</v>
      </c>
      <c r="H35" s="14">
        <f t="shared" si="1"/>
        <v>92</v>
      </c>
      <c r="I35" s="11">
        <v>91</v>
      </c>
      <c r="J35" s="5" t="str">
        <f t="shared" si="2"/>
        <v>x</v>
      </c>
      <c r="K35" s="13">
        <f>VLOOKUP(A35,Lebensleistung!$A$8:$L$45,8,FALSE)</f>
        <v>56237</v>
      </c>
    </row>
    <row r="36" spans="1:11" ht="25.15" hidden="1" customHeight="1" x14ac:dyDescent="0.2">
      <c r="A36" s="10" t="s">
        <v>86</v>
      </c>
      <c r="B36" s="10" t="s">
        <v>24</v>
      </c>
      <c r="C36" s="9" t="s">
        <v>40</v>
      </c>
      <c r="D36" s="11">
        <v>108</v>
      </c>
      <c r="E36" s="11">
        <v>105</v>
      </c>
      <c r="F36" s="11">
        <v>93</v>
      </c>
      <c r="G36" s="11">
        <v>90</v>
      </c>
      <c r="H36" s="14">
        <f t="shared" si="1"/>
        <v>99</v>
      </c>
      <c r="I36" s="11">
        <v>97</v>
      </c>
      <c r="J36" s="5" t="str">
        <f t="shared" si="2"/>
        <v>x</v>
      </c>
      <c r="K36" s="13">
        <f>VLOOKUP(A36,Lebensleistung!$A$8:$L$45,8,FALSE)</f>
        <v>25403</v>
      </c>
    </row>
    <row r="37" spans="1:11" ht="30" customHeight="1" x14ac:dyDescent="0.2">
      <c r="A37" s="10" t="s">
        <v>87</v>
      </c>
      <c r="B37" s="10" t="s">
        <v>13</v>
      </c>
      <c r="C37" s="9" t="s">
        <v>40</v>
      </c>
      <c r="D37" s="11">
        <v>102</v>
      </c>
      <c r="E37" s="11">
        <v>104</v>
      </c>
      <c r="F37" s="11">
        <v>104</v>
      </c>
      <c r="G37" s="11">
        <v>113</v>
      </c>
      <c r="H37" s="14">
        <f t="shared" si="1"/>
        <v>106</v>
      </c>
      <c r="I37" s="11">
        <v>107</v>
      </c>
      <c r="J37" s="5" t="str">
        <f t="shared" si="2"/>
        <v/>
      </c>
      <c r="K37" s="13">
        <f>VLOOKUP(A37,Lebensleistung!$A$8:$L$45,8,FALSE)</f>
        <v>46302</v>
      </c>
    </row>
    <row r="38" spans="1:11" ht="30" customHeight="1" x14ac:dyDescent="0.2">
      <c r="A38" s="10" t="s">
        <v>88</v>
      </c>
      <c r="B38" s="10" t="s">
        <v>31</v>
      </c>
      <c r="C38" s="9" t="s">
        <v>48</v>
      </c>
      <c r="D38" s="11">
        <v>112</v>
      </c>
      <c r="E38" s="11">
        <v>106</v>
      </c>
      <c r="F38" s="11">
        <v>102</v>
      </c>
      <c r="G38" s="11">
        <v>94</v>
      </c>
      <c r="H38" s="14">
        <f t="shared" si="1"/>
        <v>104</v>
      </c>
      <c r="I38" s="11">
        <v>102</v>
      </c>
      <c r="J38" s="5" t="str">
        <f t="shared" si="2"/>
        <v>x</v>
      </c>
      <c r="K38" s="13">
        <f>VLOOKUP(A38,Lebensleistung!$A$8:$L$45,8,FALSE)</f>
        <v>14074</v>
      </c>
    </row>
  </sheetData>
  <autoFilter ref="A5:K38">
    <filterColumn colId="1">
      <customFilters>
        <customFilter val="P*"/>
        <customFilter val="C*"/>
      </customFilters>
    </filterColumn>
  </autoFilter>
  <sortState ref="J1:J3">
    <sortCondition ref="J1"/>
  </sortState>
  <conditionalFormatting sqref="D6:G38">
    <cfRule type="cellIs" dxfId="0" priority="1" operator="lessThan">
      <formula>100</formula>
    </cfRule>
  </conditionalFormatting>
  <pageMargins left="0.78740157480314965" right="0.78740157480314965" top="1.1811023622047245" bottom="1.1811023622047245" header="0.39370078740157483" footer="0.59055118110236227"/>
  <pageSetup paperSize="9" firstPageNumber="0" fitToWidth="0" fitToHeight="0" pageOrder="overThenDown" orientation="landscape" horizontalDpi="300" verticalDpi="300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baseColWidth="10" defaultColWidth="14.5703125" defaultRowHeight="14.25" x14ac:dyDescent="0.2"/>
  <cols>
    <col min="1" max="2" width="14.5703125" style="34"/>
    <col min="3" max="3" width="15.140625" style="34" bestFit="1" customWidth="1"/>
    <col min="4" max="16384" width="14.5703125" style="34"/>
  </cols>
  <sheetData>
    <row r="1" spans="1:12" ht="23.25" x14ac:dyDescent="0.2">
      <c r="A1" s="48" t="s">
        <v>98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5" x14ac:dyDescent="0.2">
      <c r="A2" s="49"/>
      <c r="B2" s="49"/>
      <c r="C2" s="49"/>
      <c r="D2" s="49"/>
      <c r="E2" s="33"/>
      <c r="F2" s="33"/>
      <c r="G2" s="33"/>
      <c r="H2" s="33"/>
      <c r="I2" s="33"/>
      <c r="J2" s="33"/>
      <c r="K2" s="33"/>
      <c r="L2" s="33"/>
    </row>
    <row r="3" spans="1:12" ht="16.149999999999999" customHeight="1" x14ac:dyDescent="0.2">
      <c r="A3" s="35"/>
      <c r="B3" s="36" t="s">
        <v>54</v>
      </c>
      <c r="C3" s="36" t="s">
        <v>53</v>
      </c>
      <c r="D3" s="36" t="s">
        <v>52</v>
      </c>
      <c r="E3" s="37"/>
      <c r="F3" s="38"/>
      <c r="G3" s="38"/>
      <c r="H3" s="38"/>
      <c r="I3" s="38"/>
      <c r="J3" s="39"/>
      <c r="K3" s="38"/>
      <c r="L3" s="39"/>
    </row>
    <row r="4" spans="1:12" ht="16.149999999999999" customHeight="1" x14ac:dyDescent="0.2">
      <c r="A4" s="40">
        <v>41090</v>
      </c>
      <c r="B4" s="41">
        <v>26228</v>
      </c>
      <c r="C4" s="41">
        <v>21900</v>
      </c>
      <c r="D4" s="41">
        <v>21900</v>
      </c>
      <c r="E4" s="42"/>
      <c r="F4" s="43"/>
      <c r="G4" s="43"/>
      <c r="H4" s="43"/>
      <c r="I4" s="44"/>
      <c r="J4" s="44"/>
      <c r="K4" s="44"/>
      <c r="L4" s="44"/>
    </row>
    <row r="5" spans="1:12" ht="16.149999999999999" customHeight="1" x14ac:dyDescent="0.2">
      <c r="A5" s="40">
        <v>41455</v>
      </c>
      <c r="B5" s="41">
        <v>29796</v>
      </c>
      <c r="C5" s="41">
        <v>23000</v>
      </c>
      <c r="D5" s="41">
        <v>21750</v>
      </c>
      <c r="E5" s="42"/>
      <c r="F5" s="43"/>
      <c r="G5" s="43"/>
      <c r="H5" s="43"/>
      <c r="I5" s="44"/>
      <c r="J5" s="44"/>
      <c r="K5" s="44"/>
      <c r="L5" s="44"/>
    </row>
    <row r="6" spans="1:12" ht="16.149999999999999" customHeight="1" x14ac:dyDescent="0.2">
      <c r="A6" s="40">
        <v>41820</v>
      </c>
      <c r="B6" s="41">
        <v>34061</v>
      </c>
      <c r="C6" s="41">
        <v>23800</v>
      </c>
      <c r="D6" s="41">
        <v>21700</v>
      </c>
      <c r="E6" s="42"/>
      <c r="F6" s="43"/>
      <c r="G6" s="43"/>
      <c r="H6" s="43"/>
      <c r="I6" s="44"/>
      <c r="J6" s="44"/>
      <c r="K6" s="44"/>
      <c r="L6" s="44"/>
    </row>
    <row r="7" spans="1:12" ht="16.149999999999999" customHeight="1" x14ac:dyDescent="0.2">
      <c r="A7" s="40">
        <v>42185</v>
      </c>
      <c r="B7" s="41">
        <v>30229</v>
      </c>
      <c r="C7" s="41">
        <v>23400</v>
      </c>
      <c r="D7" s="41">
        <v>21600</v>
      </c>
      <c r="E7" s="42"/>
      <c r="F7" s="43"/>
      <c r="G7" s="43"/>
      <c r="H7" s="43"/>
      <c r="I7" s="44"/>
      <c r="J7" s="44"/>
      <c r="K7" s="44"/>
      <c r="L7" s="44"/>
    </row>
    <row r="8" spans="1:12" ht="16.149999999999999" customHeight="1" x14ac:dyDescent="0.2">
      <c r="A8" s="40">
        <v>42551</v>
      </c>
      <c r="B8" s="41">
        <v>32620</v>
      </c>
      <c r="C8" s="41">
        <v>23500</v>
      </c>
      <c r="D8" s="41">
        <v>22100</v>
      </c>
      <c r="E8" s="42"/>
      <c r="F8" s="43"/>
      <c r="G8" s="43"/>
      <c r="H8" s="43"/>
      <c r="I8" s="44"/>
      <c r="J8" s="44"/>
      <c r="K8" s="44"/>
      <c r="L8" s="44"/>
    </row>
    <row r="9" spans="1:12" ht="16.149999999999999" customHeight="1" x14ac:dyDescent="0.2">
      <c r="A9" s="40">
        <v>42885</v>
      </c>
      <c r="B9" s="41">
        <v>29048</v>
      </c>
      <c r="C9" s="41">
        <v>22974</v>
      </c>
      <c r="D9" s="41">
        <v>22588</v>
      </c>
      <c r="E9" s="42"/>
      <c r="F9" s="43"/>
      <c r="G9" s="43"/>
      <c r="H9" s="43"/>
      <c r="I9" s="44"/>
      <c r="J9" s="44"/>
      <c r="K9" s="44"/>
      <c r="L9" s="44"/>
    </row>
    <row r="11" spans="1:12" x14ac:dyDescent="0.2">
      <c r="A11" s="45"/>
      <c r="B11" s="45"/>
      <c r="C11" s="45"/>
      <c r="D11" s="45"/>
      <c r="E11" s="45"/>
      <c r="F11" s="45"/>
      <c r="G11" s="45"/>
    </row>
    <row r="12" spans="1:12" x14ac:dyDescent="0.2">
      <c r="A12" s="45"/>
      <c r="B12" s="45"/>
      <c r="C12" s="45"/>
      <c r="D12" s="45"/>
      <c r="E12" s="45"/>
      <c r="F12" s="45"/>
      <c r="G12" s="45"/>
    </row>
    <row r="13" spans="1:12" x14ac:dyDescent="0.2">
      <c r="A13" s="45"/>
      <c r="B13" s="45"/>
      <c r="C13" s="45"/>
      <c r="D13" s="45"/>
      <c r="E13" s="45"/>
      <c r="F13" s="45"/>
      <c r="G13" s="45"/>
    </row>
    <row r="14" spans="1:12" x14ac:dyDescent="0.2">
      <c r="A14" s="45"/>
      <c r="B14" s="45"/>
      <c r="C14" s="45"/>
      <c r="D14" s="45"/>
      <c r="E14" s="45"/>
      <c r="F14" s="45"/>
      <c r="G14" s="45"/>
    </row>
    <row r="15" spans="1:12" x14ac:dyDescent="0.2">
      <c r="A15" s="45"/>
      <c r="B15" s="45"/>
      <c r="C15" s="45"/>
      <c r="D15" s="45"/>
      <c r="E15" s="45"/>
      <c r="F15" s="45"/>
      <c r="G15" s="45"/>
    </row>
    <row r="16" spans="1:12" x14ac:dyDescent="0.2">
      <c r="A16" s="45"/>
      <c r="B16" s="45"/>
      <c r="C16" s="45"/>
      <c r="D16" s="45"/>
      <c r="E16" s="45"/>
      <c r="F16" s="45"/>
      <c r="G16" s="45"/>
    </row>
    <row r="17" spans="1:7" x14ac:dyDescent="0.2">
      <c r="A17" s="45"/>
      <c r="B17" s="45"/>
      <c r="C17" s="45"/>
      <c r="D17" s="45"/>
      <c r="E17" s="45"/>
      <c r="F17" s="45"/>
      <c r="G17" s="45"/>
    </row>
    <row r="18" spans="1:7" x14ac:dyDescent="0.2">
      <c r="A18" s="45"/>
      <c r="B18" s="45"/>
      <c r="C18" s="45"/>
      <c r="D18" s="45"/>
      <c r="E18" s="45"/>
      <c r="F18" s="45"/>
      <c r="G18" s="45"/>
    </row>
    <row r="19" spans="1:7" x14ac:dyDescent="0.2">
      <c r="A19" s="45"/>
      <c r="B19" s="45"/>
      <c r="C19" s="45"/>
      <c r="D19" s="45"/>
      <c r="E19" s="45"/>
      <c r="F19" s="45"/>
      <c r="G19" s="45"/>
    </row>
    <row r="20" spans="1:7" x14ac:dyDescent="0.2">
      <c r="A20" s="45"/>
      <c r="B20" s="45"/>
      <c r="C20" s="45"/>
      <c r="D20" s="45"/>
      <c r="E20" s="45"/>
      <c r="F20" s="45"/>
      <c r="G20" s="45"/>
    </row>
    <row r="21" spans="1:7" x14ac:dyDescent="0.2">
      <c r="A21" s="45"/>
      <c r="B21" s="45"/>
      <c r="C21" s="45"/>
      <c r="D21" s="45"/>
      <c r="E21" s="45"/>
      <c r="F21" s="45"/>
      <c r="G21" s="45"/>
    </row>
    <row r="22" spans="1:7" x14ac:dyDescent="0.2">
      <c r="A22" s="45"/>
      <c r="B22" s="45"/>
      <c r="C22" s="45"/>
      <c r="D22" s="45"/>
      <c r="E22" s="45"/>
      <c r="F22" s="45"/>
      <c r="G22" s="45"/>
    </row>
    <row r="23" spans="1:7" x14ac:dyDescent="0.2">
      <c r="A23" s="45"/>
      <c r="B23" s="45"/>
      <c r="C23" s="45"/>
      <c r="D23" s="45"/>
      <c r="E23" s="45"/>
      <c r="F23" s="45"/>
      <c r="G23" s="45"/>
    </row>
    <row r="24" spans="1:7" x14ac:dyDescent="0.2">
      <c r="A24" s="45"/>
      <c r="B24" s="45"/>
      <c r="C24" s="45"/>
      <c r="D24" s="45"/>
      <c r="E24" s="45"/>
      <c r="F24" s="45"/>
      <c r="G24" s="45"/>
    </row>
    <row r="25" spans="1:7" x14ac:dyDescent="0.2">
      <c r="A25" s="45"/>
      <c r="B25" s="45"/>
      <c r="C25" s="45"/>
      <c r="D25" s="45"/>
      <c r="E25" s="45"/>
      <c r="F25" s="45"/>
      <c r="G25" s="45"/>
    </row>
    <row r="26" spans="1:7" x14ac:dyDescent="0.2">
      <c r="A26" s="45"/>
      <c r="B26" s="45"/>
      <c r="C26" s="45"/>
      <c r="D26" s="45"/>
      <c r="E26" s="45"/>
      <c r="F26" s="45"/>
      <c r="G26" s="45"/>
    </row>
    <row r="27" spans="1:7" x14ac:dyDescent="0.2">
      <c r="A27" s="45"/>
      <c r="B27" s="45"/>
      <c r="C27" s="45"/>
      <c r="D27" s="45"/>
      <c r="E27" s="45"/>
      <c r="F27" s="45"/>
      <c r="G27" s="45"/>
    </row>
    <row r="28" spans="1:7" x14ac:dyDescent="0.2">
      <c r="A28" s="45"/>
      <c r="B28" s="45"/>
      <c r="C28" s="45"/>
      <c r="D28" s="45"/>
      <c r="E28" s="45"/>
      <c r="F28" s="45"/>
      <c r="G28" s="45"/>
    </row>
    <row r="29" spans="1:7" x14ac:dyDescent="0.2">
      <c r="A29" s="45"/>
      <c r="B29" s="45"/>
      <c r="C29" s="45"/>
      <c r="D29" s="45"/>
      <c r="E29" s="45"/>
      <c r="F29" s="45"/>
      <c r="G29" s="45"/>
    </row>
    <row r="30" spans="1:7" x14ac:dyDescent="0.2">
      <c r="A30" s="45"/>
      <c r="B30" s="45"/>
      <c r="C30" s="45"/>
      <c r="D30" s="45"/>
      <c r="E30" s="45"/>
      <c r="F30" s="45"/>
      <c r="G30" s="45"/>
    </row>
    <row r="31" spans="1:7" x14ac:dyDescent="0.2">
      <c r="A31" s="45"/>
      <c r="B31" s="45"/>
      <c r="C31" s="45"/>
      <c r="D31" s="45"/>
      <c r="E31" s="45"/>
      <c r="F31" s="45"/>
      <c r="G31" s="45"/>
    </row>
    <row r="32" spans="1:7" x14ac:dyDescent="0.2">
      <c r="A32" s="45"/>
      <c r="B32" s="45"/>
      <c r="C32" s="45"/>
      <c r="D32" s="45"/>
      <c r="E32" s="45"/>
      <c r="F32" s="45"/>
      <c r="G32" s="45"/>
    </row>
    <row r="33" spans="1:7" x14ac:dyDescent="0.2">
      <c r="A33" s="45"/>
      <c r="B33" s="45"/>
      <c r="C33" s="45"/>
      <c r="D33" s="45"/>
      <c r="E33" s="45"/>
      <c r="F33" s="45"/>
      <c r="G33" s="45"/>
    </row>
    <row r="34" spans="1:7" x14ac:dyDescent="0.2">
      <c r="A34" s="45"/>
      <c r="B34" s="45"/>
      <c r="C34" s="45"/>
      <c r="D34" s="45"/>
      <c r="E34" s="45"/>
      <c r="F34" s="45"/>
      <c r="G34" s="45"/>
    </row>
    <row r="35" spans="1:7" x14ac:dyDescent="0.2">
      <c r="A35" s="45"/>
      <c r="B35" s="45"/>
      <c r="C35" s="45"/>
      <c r="D35" s="45"/>
      <c r="E35" s="45"/>
      <c r="F35" s="45"/>
      <c r="G35" s="45"/>
    </row>
    <row r="36" spans="1:7" x14ac:dyDescent="0.2">
      <c r="A36" s="45"/>
      <c r="B36" s="45"/>
      <c r="C36" s="45"/>
      <c r="D36" s="45"/>
      <c r="E36" s="45"/>
      <c r="F36" s="45"/>
      <c r="G36" s="45"/>
    </row>
    <row r="37" spans="1:7" x14ac:dyDescent="0.2">
      <c r="A37" s="45"/>
      <c r="B37" s="45"/>
      <c r="C37" s="45"/>
      <c r="D37" s="45"/>
      <c r="E37" s="45"/>
      <c r="F37" s="45"/>
      <c r="G37" s="45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Lebensleistung</vt:lpstr>
      <vt:lpstr>Exterieur</vt:lpstr>
      <vt:lpstr>Statistik</vt:lpstr>
      <vt:lpstr>Exterieur!Drucktitel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2016-11-12T09:00:46Z</cp:lastPrinted>
  <dcterms:created xsi:type="dcterms:W3CDTF">2016-08-04T06:10:46Z</dcterms:created>
  <dcterms:modified xsi:type="dcterms:W3CDTF">2017-04-03T18:42:41Z</dcterms:modified>
</cp:coreProperties>
</file>